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Отчет" sheetId="1" r:id="rId1"/>
  </sheets>
  <definedNames>
    <definedName name="_xlnm.Print_Area" localSheetId="0">'Отчет'!$A$1:$CE$633</definedName>
  </definedNames>
  <calcPr fullCalcOnLoad="1"/>
</workbook>
</file>

<file path=xl/sharedStrings.xml><?xml version="1.0" encoding="utf-8"?>
<sst xmlns="http://schemas.openxmlformats.org/spreadsheetml/2006/main" count="1005" uniqueCount="162">
  <si>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</si>
  <si>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</si>
  <si>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</si>
  <si>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</si>
  <si>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</si>
  <si>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</si>
  <si>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</si>
  <si>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</si>
  <si>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</si>
  <si>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</si>
  <si>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</si>
  <si>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</si>
  <si>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</si>
  <si>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</si>
  <si>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</si>
  <si>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</si>
  <si>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</si>
  <si>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</si>
  <si>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</si>
  <si>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</si>
  <si>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</si>
  <si>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</si>
  <si>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</si>
  <si>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</si>
  <si>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</si>
  <si>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</si>
  <si>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</si>
  <si>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</si>
  <si>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</si>
  <si>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</si>
  <si>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</si>
  <si>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</si>
  <si>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</si>
  <si>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</si>
  <si>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</si>
  <si>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</si>
  <si>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</si>
  <si>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</si>
  <si>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</si>
  <si>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</si>
  <si>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</si>
  <si>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</si>
  <si>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</si>
  <si>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</si>
  <si>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</si>
  <si>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</si>
  <si>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</si>
  <si>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</si>
  <si>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</si>
  <si>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</si>
  <si>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</si>
  <si>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</si>
  <si>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</si>
  <si>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</si>
  <si>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</si>
  <si>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</si>
  <si>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</si>
  <si>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</si>
  <si>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</si>
  <si>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</si>
  <si>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</si>
  <si>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</si>
  <si>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</si>
  <si>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</si>
  <si>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</si>
  <si>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</si>
  <si>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</si>
  <si>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</si>
  <si>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</si>
  <si>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</si>
  <si>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</si>
  <si>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</si>
  <si>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</si>
  <si>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</si>
  <si>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</si>
  <si>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социально-медицинский услуг</t>
  </si>
  <si>
    <t>Предоставление социально-психологическихх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</si>
  <si>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</si>
  <si>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</si>
  <si>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</si>
  <si>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ОБУСО "Шуйский КЦСОН"</t>
  </si>
  <si>
    <t>ОБСУСО "Богородский дом-интернат для престарелых и инвалидов"</t>
  </si>
  <si>
    <t>Предоставление социально-медицинских услуг</t>
  </si>
  <si>
    <t>Предоставление социально-психологических услуг</t>
  </si>
  <si>
    <t xml:space="preserve">ОБСУСО "Дом-интернат для ветеранов войны и труда "Лесное"  </t>
  </si>
  <si>
    <t>ОБСУСО "Боготский психоневрологический интернат"</t>
  </si>
  <si>
    <t>ОБСУСО "Ивановский психоневрологический интернат"</t>
  </si>
  <si>
    <t>ОБСУСО "Кинешемкий психоневролонический интернат "Новинки"</t>
  </si>
  <si>
    <t>ОБСУСО "Хозниковский психоневрологический интернат"</t>
  </si>
  <si>
    <t>ОБСУСО "Пучежский дом-интернат для престарелых и инвалидов"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</si>
  <si>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</si>
  <si>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</si>
  <si>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</si>
  <si>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ОБУСО "Вичугский  ЦСО"</t>
  </si>
  <si>
    <t>Не определен</t>
  </si>
  <si>
    <t>очная</t>
  </si>
  <si>
    <t>ОБУСО "Ильинский  ЦСО"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</si>
  <si>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</si>
  <si>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</si>
  <si>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</si>
  <si>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</si>
  <si>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</si>
  <si>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</si>
  <si>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</si>
  <si>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</si>
  <si>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</si>
  <si>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</si>
  <si>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ОБУСО "Ильинский ЦСО"</t>
  </si>
  <si>
    <t>ОБУСО "Фурмановский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</si>
  <si>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</si>
  <si>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</si>
  <si>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Услуги оказаны в соответствии с нуждаемостью</t>
  </si>
  <si>
    <t>процент</t>
  </si>
  <si>
    <t>744</t>
  </si>
  <si>
    <t>100</t>
  </si>
  <si>
    <t>ОБСУСО "Шуйский комплексный центр социального обслуживания населения"</t>
  </si>
  <si>
    <t xml:space="preserve">ОБУСО "Вичугский КЦСОН" </t>
  </si>
  <si>
    <t xml:space="preserve">ОБУСО "Наволокский КЦСОН" </t>
  </si>
  <si>
    <t>ОБУСО "Вичугский ЦСО"</t>
  </si>
  <si>
    <t xml:space="preserve">ОБУСО "Фурмановский ЦСО" </t>
  </si>
  <si>
    <t>Без отклонений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</si>
  <si>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</si>
  <si>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</si>
  <si>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</si>
  <si>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21</t>
  </si>
  <si>
    <t>Приложение № 33</t>
  </si>
  <si>
    <t>Учреждения социального обслуживания Ивановской области (свод)</t>
  </si>
  <si>
    <t>22.045.0</t>
  </si>
  <si>
    <t>ОБСУСО "Кинешемский психоневролонический интернат "Новинки"</t>
  </si>
  <si>
    <t>ОБСУСО "Кинешемский психоневрологический интернат "Новинки"</t>
  </si>
  <si>
    <t xml:space="preserve">ОБУСО "Центр социальной помощи семье и детям "На Московской" </t>
  </si>
  <si>
    <t>22</t>
  </si>
  <si>
    <t xml:space="preserve">22.041.0    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</si>
  <si>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</si>
  <si>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</si>
  <si>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ОБСУСО "Плесский дом-интернат для престарелых и инвалидов"</t>
  </si>
  <si>
    <t>к распоряжению Департамента
социальной защиты населения
Ивановской области
от "30" декабря  2020 г. № 458</t>
  </si>
  <si>
    <t>23</t>
  </si>
  <si>
    <t xml:space="preserve">Превышение фактического значения показателя над плановым на 1 чел. или 3,45 % обусловлено востребованностью услуг </t>
  </si>
  <si>
    <t>Превышение фактического значения показателя над плановым  обусловлено востребованностью данной услуги</t>
  </si>
  <si>
    <t>Отлонение фактического значения показателя от планового на 23 чел. или 5,68 %  находится в установленных пределах допустимого отклонения (10%)</t>
  </si>
  <si>
    <t>Отлонение фактического значения показателя от планового на 1 чел. или 5 % находится в установленных пределах допустимого отклонения (10%)</t>
  </si>
  <si>
    <t>Отлонение фактического значения показателя от планового на 1 чел. или 0,94  %  находится в установленных пределах допустимого отклонения (10%)</t>
  </si>
  <si>
    <t>24</t>
  </si>
  <si>
    <t>января</t>
  </si>
  <si>
    <t>24.01.2022</t>
  </si>
  <si>
    <t>за  2021 год</t>
  </si>
  <si>
    <t>Отлонение фактического значения показателя от планового на 28 чел. или 4,10  %  находится в установленных пределах допустимого отклонения (10%)</t>
  </si>
  <si>
    <t>Отлонение фактического значения показателя от планового на 32 чел. или 6,8 %   находится в установленных пределах допустимого отклонения (10%)</t>
  </si>
  <si>
    <t>Отлонение фактического значения показателя от планового на 4 чел. или 3,5  %  находится в установленных пределах допустимого отклонения (10%)</t>
  </si>
  <si>
    <t>Отлонение фактического значения показателя от планового на 4 чел. или 1,0 %  находится в установленных пределах допустимого отклонения (10%)</t>
  </si>
  <si>
    <t>Отлонение фактического значения показателя от планового на 20 чел. или 4,8  %  находится в установленных пределах допустимого отклонения (10%)</t>
  </si>
  <si>
    <t>Отлонение фактического значения показателя от планового на 1 чел. или 4,5  % находится в установленных пределах допустимого отклонения (10%)</t>
  </si>
  <si>
    <t>Отлонение фактического значения показателя от планового на 2 чел. или 14,29  % , что превышает установленный предел  допустимого отклонения (10%)</t>
  </si>
  <si>
    <t>Выполнено на 96,68 %</t>
  </si>
  <si>
    <t>Отлонение фактического значения показателя от планового на 2 чел. или  10,0  % находится в установленных пределах допустимого отклонения (20%)</t>
  </si>
  <si>
    <t>Отлонение фактического значения показателя от планового на 3 чел. или 3,3  %  находится в установленных пределах допустимого отклонения (10%)</t>
  </si>
  <si>
    <t>Отлонение фактического значения показателя от планового на 5 чел. или  17,8  % находится в установленных пределах допустимого отклонения (20%)</t>
  </si>
  <si>
    <t>Выполнено на 91,14 %</t>
  </si>
  <si>
    <t>Отлонение фактического значения показателя от планового на 4 чел. или  20,0  % находится в установленных пределах допустимого отклонения (20%)</t>
  </si>
  <si>
    <t>Выполнено на 95,52 %</t>
  </si>
  <si>
    <t>Выполнено на 91,14 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</si>
</sst>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7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 shrinkToFit="1"/>
    </xf>
    <xf numFmtId="3" fontId="11" fillId="0" borderId="15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49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shrinkToFit="1"/>
    </xf>
    <xf numFmtId="3" fontId="2" fillId="0" borderId="13" xfId="0" applyNumberFormat="1" applyFont="1" applyFill="1" applyBorder="1" applyAlignment="1">
      <alignment vertical="center" shrinkToFit="1"/>
    </xf>
    <xf numFmtId="3" fontId="2" fillId="0" borderId="18" xfId="0" applyNumberFormat="1" applyFont="1" applyFill="1" applyBorder="1" applyAlignment="1">
      <alignment vertical="center" shrinkToFit="1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2" fillId="0" borderId="19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11" fillId="34" borderId="10" xfId="0" applyNumberFormat="1" applyFont="1" applyFill="1" applyBorder="1" applyAlignment="1">
      <alignment horizontal="center" vertical="center" wrapText="1" shrinkToFit="1"/>
    </xf>
    <xf numFmtId="49" fontId="11" fillId="34" borderId="11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11" fillId="34" borderId="15" xfId="0" applyNumberFormat="1" applyFont="1" applyFill="1" applyBorder="1" applyAlignment="1">
      <alignment horizontal="center" vertical="center" wrapText="1" shrinkToFit="1"/>
    </xf>
    <xf numFmtId="49" fontId="11" fillId="34" borderId="16" xfId="0" applyNumberFormat="1" applyFont="1" applyFill="1" applyBorder="1" applyAlignment="1">
      <alignment horizontal="center" vertical="center" wrapText="1" shrinkToFit="1"/>
    </xf>
    <xf numFmtId="49" fontId="11" fillId="34" borderId="13" xfId="0" applyNumberFormat="1" applyFont="1" applyFill="1" applyBorder="1" applyAlignment="1">
      <alignment horizontal="center" vertical="center" wrapText="1" shrinkToFit="1"/>
    </xf>
    <xf numFmtId="49" fontId="11" fillId="34" borderId="18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11" fillId="34" borderId="10" xfId="0" applyNumberFormat="1" applyFont="1" applyFill="1" applyBorder="1" applyAlignment="1">
      <alignment horizontal="center" vertical="center" wrapText="1" shrinkToFit="1"/>
    </xf>
    <xf numFmtId="3" fontId="11" fillId="34" borderId="11" xfId="0" applyNumberFormat="1" applyFont="1" applyFill="1" applyBorder="1" applyAlignment="1">
      <alignment horizontal="center" vertical="center" wrapText="1" shrinkToFit="1"/>
    </xf>
    <xf numFmtId="3" fontId="11" fillId="34" borderId="12" xfId="0" applyNumberFormat="1" applyFont="1" applyFill="1" applyBorder="1" applyAlignment="1">
      <alignment horizontal="center" vertical="center" wrapText="1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 shrinkToFit="1"/>
    </xf>
    <xf numFmtId="49" fontId="2" fillId="0" borderId="15" xfId="0" applyNumberFormat="1" applyFont="1" applyFill="1" applyBorder="1" applyAlignment="1">
      <alignment horizontal="center" vertical="top" shrinkToFit="1"/>
    </xf>
    <xf numFmtId="49" fontId="2" fillId="0" borderId="16" xfId="0" applyNumberFormat="1" applyFont="1" applyFill="1" applyBorder="1" applyAlignment="1">
      <alignment horizontal="center" vertical="top" shrinkToFit="1"/>
    </xf>
    <xf numFmtId="49" fontId="2" fillId="0" borderId="19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Border="1" applyAlignment="1">
      <alignment horizontal="center" vertical="top" shrinkToFit="1"/>
    </xf>
    <xf numFmtId="49" fontId="2" fillId="0" borderId="20" xfId="0" applyNumberFormat="1" applyFont="1" applyFill="1" applyBorder="1" applyAlignment="1">
      <alignment horizontal="center" vertical="top" shrinkToFit="1"/>
    </xf>
    <xf numFmtId="49" fontId="2" fillId="0" borderId="17" xfId="0" applyNumberFormat="1" applyFont="1" applyFill="1" applyBorder="1" applyAlignment="1">
      <alignment horizontal="center" vertical="top" shrinkToFit="1"/>
    </xf>
    <xf numFmtId="49" fontId="2" fillId="0" borderId="13" xfId="0" applyNumberFormat="1" applyFont="1" applyFill="1" applyBorder="1" applyAlignment="1">
      <alignment horizontal="center" vertical="top" shrinkToFit="1"/>
    </xf>
    <xf numFmtId="49" fontId="2" fillId="0" borderId="18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top" shrinkToFit="1"/>
    </xf>
    <xf numFmtId="3" fontId="2" fillId="0" borderId="15" xfId="0" applyNumberFormat="1" applyFont="1" applyFill="1" applyBorder="1" applyAlignment="1">
      <alignment horizontal="center" vertical="top" shrinkToFit="1"/>
    </xf>
    <xf numFmtId="3" fontId="2" fillId="0" borderId="16" xfId="0" applyNumberFormat="1" applyFont="1" applyFill="1" applyBorder="1" applyAlignment="1">
      <alignment horizontal="center" vertical="top" shrinkToFit="1"/>
    </xf>
    <xf numFmtId="3" fontId="2" fillId="0" borderId="19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2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3" fontId="2" fillId="0" borderId="13" xfId="0" applyNumberFormat="1" applyFont="1" applyFill="1" applyBorder="1" applyAlignment="1">
      <alignment horizontal="center" vertical="top" shrinkToFit="1"/>
    </xf>
    <xf numFmtId="3" fontId="2" fillId="0" borderId="18" xfId="0" applyNumberFormat="1" applyFont="1" applyFill="1" applyBorder="1" applyAlignment="1">
      <alignment horizontal="center" vertical="top" shrinkToFit="1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3" fontId="2" fillId="0" borderId="21" xfId="0" applyNumberFormat="1" applyFont="1" applyFill="1" applyBorder="1" applyAlignment="1">
      <alignment horizontal="left" vertical="center" wrapText="1" shrinkToFit="1"/>
    </xf>
    <xf numFmtId="49" fontId="2" fillId="0" borderId="2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left" vertical="center" wrapText="1" shrinkToFit="1"/>
    </xf>
    <xf numFmtId="3" fontId="2" fillId="0" borderId="15" xfId="0" applyNumberFormat="1" applyFont="1" applyFill="1" applyBorder="1" applyAlignment="1">
      <alignment horizontal="left" vertical="center" wrapText="1" shrinkToFit="1"/>
    </xf>
    <xf numFmtId="3" fontId="2" fillId="0" borderId="16" xfId="0" applyNumberFormat="1" applyFont="1" applyFill="1" applyBorder="1" applyAlignment="1">
      <alignment horizontal="left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11" fillId="34" borderId="12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right" vertical="top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justify" vertical="top" wrapText="1"/>
    </xf>
    <xf numFmtId="49" fontId="11" fillId="34" borderId="14" xfId="0" applyNumberFormat="1" applyFont="1" applyFill="1" applyBorder="1" applyAlignment="1">
      <alignment horizontal="center" vertical="center" wrapText="1" shrinkToFit="1"/>
    </xf>
    <xf numFmtId="49" fontId="11" fillId="34" borderId="17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49" fontId="1" fillId="0" borderId="15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2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2" fillId="0" borderId="11" xfId="0" applyNumberFormat="1" applyFont="1" applyFill="1" applyBorder="1" applyAlignment="1">
      <alignment horizontal="center" vertical="center" wrapText="1" shrinkToFit="1"/>
    </xf>
    <xf numFmtId="184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top" wrapText="1" shrinkToFit="1"/>
    </xf>
    <xf numFmtId="3" fontId="2" fillId="0" borderId="11" xfId="0" applyNumberFormat="1" applyFont="1" applyFill="1" applyBorder="1" applyAlignment="1">
      <alignment horizontal="center" vertical="top" wrapText="1" shrinkToFit="1"/>
    </xf>
    <xf numFmtId="3" fontId="2" fillId="0" borderId="12" xfId="0" applyNumberFormat="1" applyFont="1" applyFill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33"/>
  <sheetViews>
    <sheetView showGridLines="0" tabSelected="1" view="pageBreakPreview" zoomScaleSheetLayoutView="100" zoomScalePageLayoutView="0" workbookViewId="0" topLeftCell="A5">
      <selection activeCell="EA621" sqref="EA621"/>
    </sheetView>
  </sheetViews>
  <sheetFormatPr defaultColWidth="1.83203125" defaultRowHeight="12.75"/>
  <cols>
    <col min="1" max="43" width="1.83203125" style="7" customWidth="1"/>
    <col min="44" max="44" width="3" style="7" customWidth="1"/>
    <col min="45" max="52" width="1.83203125" style="7" customWidth="1"/>
    <col min="53" max="53" width="5.5" style="7" customWidth="1"/>
    <col min="54" max="54" width="2.83203125" style="7" customWidth="1"/>
    <col min="55" max="70" width="1.83203125" style="7" customWidth="1"/>
    <col min="71" max="71" width="0.82421875" style="7" customWidth="1"/>
    <col min="72" max="95" width="1.83203125" style="7" customWidth="1"/>
    <col min="96" max="16384" width="1.83203125" style="3" customWidth="1"/>
  </cols>
  <sheetData>
    <row r="1" spans="1:83" ht="15" hidden="1">
      <c r="A1" s="234" t="s">
        <v>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42"/>
      <c r="CE1" s="242"/>
    </row>
    <row r="2" spans="1:83" ht="54" customHeight="1" hidden="1">
      <c r="A2" s="243" t="s">
        <v>66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</row>
    <row r="3" spans="1:83" ht="13.5" customHeight="1" hidden="1">
      <c r="A3" s="234" t="s">
        <v>70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</row>
    <row r="4" spans="1:83" ht="54" customHeight="1" hidden="1">
      <c r="A4" s="243" t="s">
        <v>71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</row>
    <row r="5" spans="1:95" s="1" customFormat="1" ht="12">
      <c r="A5" s="234" t="s">
        <v>125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s="1" customFormat="1" ht="57" customHeight="1">
      <c r="A6" s="243" t="s">
        <v>136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83" ht="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</row>
    <row r="8" spans="1:83" ht="1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</row>
    <row r="9" spans="1:95" s="2" customFormat="1" ht="16.5">
      <c r="A9" s="249" t="s">
        <v>44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1:95" s="2" customFormat="1" ht="19.5">
      <c r="A10" s="273" t="s">
        <v>45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4"/>
      <c r="BH10" s="245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7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</row>
    <row r="11" spans="1:95" s="2" customFormat="1" ht="16.5">
      <c r="A11" s="269" t="s">
        <v>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50" t="s">
        <v>124</v>
      </c>
      <c r="AD11" s="250"/>
      <c r="AE11" s="248" t="s">
        <v>46</v>
      </c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50" t="s">
        <v>131</v>
      </c>
      <c r="AY11" s="250"/>
      <c r="AZ11" s="248" t="s">
        <v>7</v>
      </c>
      <c r="BA11" s="248"/>
      <c r="BB11" s="248"/>
      <c r="BC11" s="250" t="s">
        <v>137</v>
      </c>
      <c r="BD11" s="250"/>
      <c r="BE11" s="248" t="s">
        <v>8</v>
      </c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83" ht="15">
      <c r="A12" s="219" t="s">
        <v>37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7" t="s">
        <v>9</v>
      </c>
      <c r="AF12" s="241" t="s">
        <v>143</v>
      </c>
      <c r="AG12" s="241"/>
      <c r="AH12" s="7" t="s">
        <v>9</v>
      </c>
      <c r="AI12" s="135" t="s">
        <v>144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219" t="s">
        <v>11</v>
      </c>
      <c r="AX12" s="219"/>
      <c r="AY12" s="241" t="s">
        <v>131</v>
      </c>
      <c r="AZ12" s="241"/>
      <c r="BA12" s="175" t="s">
        <v>10</v>
      </c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</row>
    <row r="13" spans="1:83" ht="1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</row>
    <row r="14" spans="1:83" ht="1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V14" s="174" t="s">
        <v>0</v>
      </c>
      <c r="BW14" s="174"/>
      <c r="BX14" s="174"/>
      <c r="BY14" s="174"/>
      <c r="BZ14" s="174"/>
      <c r="CA14" s="174"/>
      <c r="CB14" s="174"/>
      <c r="CC14" s="174"/>
      <c r="CD14" s="174"/>
      <c r="CE14" s="174"/>
    </row>
    <row r="15" spans="1:83" ht="13.5" customHeight="1">
      <c r="A15" s="267" t="s">
        <v>38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05" t="s">
        <v>1</v>
      </c>
      <c r="BL15" s="205"/>
      <c r="BM15" s="205"/>
      <c r="BN15" s="205"/>
      <c r="BO15" s="205"/>
      <c r="BP15" s="205"/>
      <c r="BQ15" s="205"/>
      <c r="BR15" s="205"/>
      <c r="BS15" s="205"/>
      <c r="BT15" s="205"/>
      <c r="BV15" s="235" t="s">
        <v>145</v>
      </c>
      <c r="BW15" s="236"/>
      <c r="BX15" s="236"/>
      <c r="BY15" s="236"/>
      <c r="BZ15" s="236"/>
      <c r="CA15" s="236"/>
      <c r="CB15" s="236"/>
      <c r="CC15" s="236"/>
      <c r="CD15" s="236"/>
      <c r="CE15" s="237"/>
    </row>
    <row r="16" spans="1:83" ht="24.75" customHeight="1" hidden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V16" s="238"/>
      <c r="BW16" s="239"/>
      <c r="BX16" s="239"/>
      <c r="BY16" s="239"/>
      <c r="BZ16" s="239"/>
      <c r="CA16" s="239"/>
      <c r="CB16" s="239"/>
      <c r="CC16" s="239"/>
      <c r="CD16" s="239"/>
      <c r="CE16" s="240"/>
    </row>
    <row r="17" spans="1:83" ht="34.5" customHeight="1">
      <c r="A17" s="241" t="s">
        <v>126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71" t="s">
        <v>67</v>
      </c>
      <c r="BL17" s="271"/>
      <c r="BM17" s="271"/>
      <c r="BN17" s="271"/>
      <c r="BO17" s="271"/>
      <c r="BP17" s="271"/>
      <c r="BQ17" s="271"/>
      <c r="BR17" s="271"/>
      <c r="BS17" s="271"/>
      <c r="BT17" s="271"/>
      <c r="BU17" s="272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</row>
    <row r="18" spans="1:83" ht="15">
      <c r="A18" s="175" t="s">
        <v>39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205" t="s">
        <v>2</v>
      </c>
      <c r="BL18" s="205"/>
      <c r="BM18" s="205"/>
      <c r="BN18" s="205"/>
      <c r="BO18" s="205"/>
      <c r="BP18" s="205"/>
      <c r="BQ18" s="205"/>
      <c r="BR18" s="205"/>
      <c r="BS18" s="205"/>
      <c r="BT18" s="205"/>
      <c r="BU18" s="270"/>
      <c r="BV18" s="131"/>
      <c r="BW18" s="132"/>
      <c r="BX18" s="132"/>
      <c r="BY18" s="132"/>
      <c r="BZ18" s="132"/>
      <c r="CA18" s="132"/>
      <c r="CB18" s="132"/>
      <c r="CC18" s="132"/>
      <c r="CD18" s="132"/>
      <c r="CE18" s="133"/>
    </row>
    <row r="19" spans="1:83" ht="15">
      <c r="A19" s="241" t="s">
        <v>104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70"/>
      <c r="BV19" s="134"/>
      <c r="BW19" s="135"/>
      <c r="BX19" s="135"/>
      <c r="BY19" s="135"/>
      <c r="BZ19" s="135"/>
      <c r="CA19" s="135"/>
      <c r="CB19" s="135"/>
      <c r="CC19" s="135"/>
      <c r="CD19" s="135"/>
      <c r="CE19" s="136"/>
    </row>
    <row r="20" spans="1:83" ht="15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05" t="s">
        <v>2</v>
      </c>
      <c r="BL20" s="205"/>
      <c r="BM20" s="205"/>
      <c r="BN20" s="205"/>
      <c r="BO20" s="205"/>
      <c r="BP20" s="205"/>
      <c r="BQ20" s="205"/>
      <c r="BR20" s="205"/>
      <c r="BS20" s="205"/>
      <c r="BT20" s="205"/>
      <c r="BU20" s="270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</row>
    <row r="21" spans="1:83" ht="15">
      <c r="A21" s="175" t="s">
        <v>40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268" t="s">
        <v>105</v>
      </c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05" t="s">
        <v>2</v>
      </c>
      <c r="BL21" s="205"/>
      <c r="BM21" s="205"/>
      <c r="BN21" s="205"/>
      <c r="BO21" s="205"/>
      <c r="BP21" s="205"/>
      <c r="BQ21" s="205"/>
      <c r="BR21" s="205"/>
      <c r="BS21" s="205"/>
      <c r="BT21" s="205"/>
      <c r="BU21" s="270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</row>
    <row r="22" spans="1:83" ht="24.7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66" t="s">
        <v>68</v>
      </c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</row>
    <row r="23" spans="1:83" ht="16.5" customHeight="1">
      <c r="A23" s="175" t="s">
        <v>30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35" t="s">
        <v>146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</row>
    <row r="24" spans="1:83" ht="24.7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66" t="s">
        <v>47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V24" s="133"/>
      <c r="BW24" s="157"/>
      <c r="BX24" s="157"/>
      <c r="BY24" s="157"/>
      <c r="BZ24" s="157"/>
      <c r="CA24" s="157"/>
      <c r="CB24" s="157"/>
      <c r="CC24" s="157"/>
      <c r="CD24" s="157"/>
      <c r="CE24" s="131"/>
    </row>
    <row r="25" spans="1:83" ht="9.7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</row>
    <row r="26" spans="1:83" ht="18">
      <c r="A26" s="230" t="s">
        <v>61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</row>
    <row r="27" spans="1:83" ht="15">
      <c r="A27" s="219" t="s">
        <v>62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135" t="s">
        <v>12</v>
      </c>
      <c r="AQ27" s="135"/>
      <c r="AR27" s="135"/>
      <c r="AS27" s="135"/>
      <c r="AT27" s="13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</row>
    <row r="28" spans="1:46" ht="3" customHeight="1" thickBo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43"/>
      <c r="AQ28" s="43"/>
      <c r="AR28" s="43"/>
      <c r="AS28" s="43"/>
      <c r="AT28" s="43"/>
    </row>
    <row r="29" spans="1:83" ht="15">
      <c r="A29" s="175" t="s">
        <v>48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16"/>
      <c r="BC29" s="119" t="s">
        <v>69</v>
      </c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20"/>
      <c r="BV29" s="207" t="s">
        <v>132</v>
      </c>
      <c r="BW29" s="208"/>
      <c r="BX29" s="208"/>
      <c r="BY29" s="208"/>
      <c r="BZ29" s="208"/>
      <c r="CA29" s="208"/>
      <c r="CB29" s="208"/>
      <c r="CC29" s="208"/>
      <c r="CD29" s="208"/>
      <c r="CE29" s="209"/>
    </row>
    <row r="30" spans="1:83" ht="78.75" customHeight="1">
      <c r="A30" s="216" t="s">
        <v>106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16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20"/>
      <c r="BV30" s="210"/>
      <c r="BW30" s="211"/>
      <c r="BX30" s="211"/>
      <c r="BY30" s="211"/>
      <c r="BZ30" s="211"/>
      <c r="CA30" s="211"/>
      <c r="CB30" s="211"/>
      <c r="CC30" s="211"/>
      <c r="CD30" s="211"/>
      <c r="CE30" s="212"/>
    </row>
    <row r="31" spans="1:83" ht="15.75" thickBot="1">
      <c r="A31" s="175" t="s">
        <v>49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16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20"/>
      <c r="BV31" s="213"/>
      <c r="BW31" s="214"/>
      <c r="BX31" s="214"/>
      <c r="BY31" s="214"/>
      <c r="BZ31" s="214"/>
      <c r="CA31" s="214"/>
      <c r="CB31" s="214"/>
      <c r="CC31" s="214"/>
      <c r="CD31" s="214"/>
      <c r="CE31" s="215"/>
    </row>
    <row r="32" spans="1:83" ht="72.75" customHeight="1">
      <c r="A32" s="218" t="s">
        <v>133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</row>
    <row r="33" spans="1:83" ht="15">
      <c r="A33" s="175" t="s">
        <v>54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</row>
    <row r="34" spans="1:83" ht="15">
      <c r="A34" s="175" t="s">
        <v>55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</row>
    <row r="35" spans="1:83" ht="15">
      <c r="A35" s="163" t="s">
        <v>41</v>
      </c>
      <c r="B35" s="163"/>
      <c r="C35" s="163"/>
      <c r="D35" s="163"/>
      <c r="E35" s="163" t="s">
        <v>22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 t="s">
        <v>23</v>
      </c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1" t="s">
        <v>24</v>
      </c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2"/>
    </row>
    <row r="36" spans="1:83" ht="37.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5" t="s">
        <v>42</v>
      </c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7"/>
      <c r="AX36" s="163" t="s">
        <v>25</v>
      </c>
      <c r="AY36" s="163"/>
      <c r="AZ36" s="163"/>
      <c r="BA36" s="163"/>
      <c r="BB36" s="163"/>
      <c r="BC36" s="163"/>
      <c r="BD36" s="163"/>
      <c r="BE36" s="163"/>
      <c r="BF36" s="163"/>
      <c r="BG36" s="163"/>
      <c r="BH36" s="165" t="s">
        <v>32</v>
      </c>
      <c r="BI36" s="166"/>
      <c r="BJ36" s="166"/>
      <c r="BK36" s="166"/>
      <c r="BL36" s="166"/>
      <c r="BM36" s="167"/>
      <c r="BN36" s="165" t="s">
        <v>33</v>
      </c>
      <c r="BO36" s="166"/>
      <c r="BP36" s="166"/>
      <c r="BQ36" s="166"/>
      <c r="BR36" s="166"/>
      <c r="BS36" s="167"/>
      <c r="BT36" s="165" t="s">
        <v>34</v>
      </c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7"/>
    </row>
    <row r="37" spans="1:83" ht="15">
      <c r="A37" s="163"/>
      <c r="B37" s="163"/>
      <c r="C37" s="163"/>
      <c r="D37" s="163"/>
      <c r="E37" s="163" t="s">
        <v>42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 t="s">
        <v>42</v>
      </c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8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70"/>
      <c r="AX37" s="163" t="s">
        <v>43</v>
      </c>
      <c r="AY37" s="163"/>
      <c r="AZ37" s="163"/>
      <c r="BA37" s="163"/>
      <c r="BB37" s="224" t="s">
        <v>26</v>
      </c>
      <c r="BC37" s="224"/>
      <c r="BD37" s="224"/>
      <c r="BE37" s="224"/>
      <c r="BF37" s="224"/>
      <c r="BG37" s="224"/>
      <c r="BH37" s="168"/>
      <c r="BI37" s="169"/>
      <c r="BJ37" s="169"/>
      <c r="BK37" s="169"/>
      <c r="BL37" s="169"/>
      <c r="BM37" s="170"/>
      <c r="BN37" s="168"/>
      <c r="BO37" s="169"/>
      <c r="BP37" s="169"/>
      <c r="BQ37" s="169"/>
      <c r="BR37" s="169"/>
      <c r="BS37" s="170"/>
      <c r="BT37" s="168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70"/>
    </row>
    <row r="38" spans="1:83" ht="9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71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3"/>
      <c r="AX38" s="163"/>
      <c r="AY38" s="163"/>
      <c r="AZ38" s="163"/>
      <c r="BA38" s="163"/>
      <c r="BB38" s="224"/>
      <c r="BC38" s="224"/>
      <c r="BD38" s="224"/>
      <c r="BE38" s="224"/>
      <c r="BF38" s="224"/>
      <c r="BG38" s="224"/>
      <c r="BH38" s="171"/>
      <c r="BI38" s="172"/>
      <c r="BJ38" s="172"/>
      <c r="BK38" s="172"/>
      <c r="BL38" s="172"/>
      <c r="BM38" s="173"/>
      <c r="BN38" s="171"/>
      <c r="BO38" s="172"/>
      <c r="BP38" s="172"/>
      <c r="BQ38" s="172"/>
      <c r="BR38" s="172"/>
      <c r="BS38" s="173"/>
      <c r="BT38" s="171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3"/>
    </row>
    <row r="39" spans="1:83" ht="14.25" customHeight="1">
      <c r="A39" s="164" t="s">
        <v>12</v>
      </c>
      <c r="B39" s="164"/>
      <c r="C39" s="164"/>
      <c r="D39" s="164"/>
      <c r="E39" s="164" t="s">
        <v>13</v>
      </c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26" t="s">
        <v>14</v>
      </c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  <c r="AE39" s="125" t="s">
        <v>15</v>
      </c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7"/>
      <c r="AX39" s="164" t="s">
        <v>16</v>
      </c>
      <c r="AY39" s="164"/>
      <c r="AZ39" s="164"/>
      <c r="BA39" s="164"/>
      <c r="BB39" s="164" t="s">
        <v>17</v>
      </c>
      <c r="BC39" s="164"/>
      <c r="BD39" s="164"/>
      <c r="BE39" s="164"/>
      <c r="BF39" s="164"/>
      <c r="BG39" s="164"/>
      <c r="BH39" s="164" t="s">
        <v>18</v>
      </c>
      <c r="BI39" s="164"/>
      <c r="BJ39" s="164"/>
      <c r="BK39" s="164"/>
      <c r="BL39" s="164"/>
      <c r="BM39" s="164"/>
      <c r="BN39" s="164" t="s">
        <v>19</v>
      </c>
      <c r="BO39" s="164"/>
      <c r="BP39" s="164"/>
      <c r="BQ39" s="164"/>
      <c r="BR39" s="164"/>
      <c r="BS39" s="164"/>
      <c r="BT39" s="125" t="s">
        <v>20</v>
      </c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7"/>
    </row>
    <row r="40" spans="1:83" ht="64.5" customHeight="1">
      <c r="A40" s="164" t="s">
        <v>12</v>
      </c>
      <c r="B40" s="164"/>
      <c r="C40" s="164"/>
      <c r="D40" s="164"/>
      <c r="E40" s="164" t="s">
        <v>94</v>
      </c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26" t="s">
        <v>95</v>
      </c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7"/>
      <c r="AE40" s="125" t="s">
        <v>72</v>
      </c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7"/>
      <c r="AX40" s="164" t="s">
        <v>112</v>
      </c>
      <c r="AY40" s="164"/>
      <c r="AZ40" s="164"/>
      <c r="BA40" s="164"/>
      <c r="BB40" s="164" t="s">
        <v>113</v>
      </c>
      <c r="BC40" s="164"/>
      <c r="BD40" s="164"/>
      <c r="BE40" s="164"/>
      <c r="BF40" s="164"/>
      <c r="BG40" s="164"/>
      <c r="BH40" s="164" t="s">
        <v>114</v>
      </c>
      <c r="BI40" s="164"/>
      <c r="BJ40" s="164"/>
      <c r="BK40" s="164"/>
      <c r="BL40" s="164"/>
      <c r="BM40" s="164"/>
      <c r="BN40" s="164" t="s">
        <v>114</v>
      </c>
      <c r="BO40" s="164"/>
      <c r="BP40" s="164"/>
      <c r="BQ40" s="164"/>
      <c r="BR40" s="164"/>
      <c r="BS40" s="164"/>
      <c r="BT40" s="125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7"/>
    </row>
    <row r="41" spans="1:83" ht="27.75" customHeight="1">
      <c r="A41" s="128"/>
      <c r="B41" s="129"/>
      <c r="C41" s="129"/>
      <c r="D41" s="130"/>
      <c r="E41" s="12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30"/>
      <c r="R41" s="140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2"/>
      <c r="AE41" s="176" t="s">
        <v>73</v>
      </c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8"/>
      <c r="AX41" s="164"/>
      <c r="AY41" s="164"/>
      <c r="AZ41" s="164"/>
      <c r="BA41" s="164"/>
      <c r="BB41" s="118"/>
      <c r="BC41" s="118"/>
      <c r="BD41" s="118"/>
      <c r="BE41" s="118"/>
      <c r="BF41" s="118"/>
      <c r="BG41" s="118"/>
      <c r="BH41" s="118">
        <v>100</v>
      </c>
      <c r="BI41" s="118"/>
      <c r="BJ41" s="118"/>
      <c r="BK41" s="118"/>
      <c r="BL41" s="118"/>
      <c r="BM41" s="118"/>
      <c r="BN41" s="118">
        <v>100</v>
      </c>
      <c r="BO41" s="118"/>
      <c r="BP41" s="118"/>
      <c r="BQ41" s="118"/>
      <c r="BR41" s="118"/>
      <c r="BS41" s="118"/>
      <c r="BT41" s="97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9"/>
    </row>
    <row r="42" spans="1:83" ht="16.5" customHeight="1">
      <c r="A42" s="143"/>
      <c r="B42" s="144"/>
      <c r="C42" s="144"/>
      <c r="D42" s="145"/>
      <c r="E42" s="143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  <c r="R42" s="182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4"/>
      <c r="AE42" s="176" t="s">
        <v>79</v>
      </c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8"/>
      <c r="AX42" s="164"/>
      <c r="AY42" s="164"/>
      <c r="AZ42" s="164"/>
      <c r="BA42" s="164"/>
      <c r="BB42" s="118"/>
      <c r="BC42" s="118"/>
      <c r="BD42" s="118"/>
      <c r="BE42" s="118"/>
      <c r="BF42" s="118"/>
      <c r="BG42" s="118"/>
      <c r="BH42" s="118">
        <v>100</v>
      </c>
      <c r="BI42" s="118"/>
      <c r="BJ42" s="118"/>
      <c r="BK42" s="118"/>
      <c r="BL42" s="118"/>
      <c r="BM42" s="118"/>
      <c r="BN42" s="118">
        <v>100</v>
      </c>
      <c r="BO42" s="118"/>
      <c r="BP42" s="118"/>
      <c r="BQ42" s="118"/>
      <c r="BR42" s="118"/>
      <c r="BS42" s="118"/>
      <c r="BT42" s="97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9"/>
    </row>
    <row r="43" spans="1:83" ht="33.75" customHeight="1">
      <c r="A43" s="143"/>
      <c r="B43" s="144"/>
      <c r="C43" s="144"/>
      <c r="D43" s="145"/>
      <c r="E43" s="143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5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E43" s="176" t="s">
        <v>115</v>
      </c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8"/>
      <c r="AX43" s="164"/>
      <c r="AY43" s="164"/>
      <c r="AZ43" s="164"/>
      <c r="BA43" s="164"/>
      <c r="BB43" s="118"/>
      <c r="BC43" s="118"/>
      <c r="BD43" s="118"/>
      <c r="BE43" s="118"/>
      <c r="BF43" s="118"/>
      <c r="BG43" s="118"/>
      <c r="BH43" s="118">
        <v>100</v>
      </c>
      <c r="BI43" s="118"/>
      <c r="BJ43" s="118"/>
      <c r="BK43" s="118"/>
      <c r="BL43" s="118"/>
      <c r="BM43" s="118"/>
      <c r="BN43" s="118">
        <v>100</v>
      </c>
      <c r="BO43" s="118"/>
      <c r="BP43" s="118"/>
      <c r="BQ43" s="118"/>
      <c r="BR43" s="118"/>
      <c r="BS43" s="118"/>
      <c r="BT43" s="97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9"/>
    </row>
    <row r="44" spans="1:83" ht="26.25" customHeight="1">
      <c r="A44" s="143"/>
      <c r="B44" s="144"/>
      <c r="C44" s="144"/>
      <c r="D44" s="145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82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4"/>
      <c r="AE44" s="94" t="s">
        <v>81</v>
      </c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6"/>
      <c r="AX44" s="164"/>
      <c r="AY44" s="164"/>
      <c r="AZ44" s="164"/>
      <c r="BA44" s="164"/>
      <c r="BB44" s="118"/>
      <c r="BC44" s="118"/>
      <c r="BD44" s="118"/>
      <c r="BE44" s="118"/>
      <c r="BF44" s="118"/>
      <c r="BG44" s="118"/>
      <c r="BH44" s="118">
        <v>100</v>
      </c>
      <c r="BI44" s="118"/>
      <c r="BJ44" s="118"/>
      <c r="BK44" s="118"/>
      <c r="BL44" s="118"/>
      <c r="BM44" s="118"/>
      <c r="BN44" s="118">
        <v>100</v>
      </c>
      <c r="BO44" s="118"/>
      <c r="BP44" s="118"/>
      <c r="BQ44" s="118"/>
      <c r="BR44" s="118"/>
      <c r="BS44" s="118"/>
      <c r="BT44" s="97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9"/>
    </row>
    <row r="45" spans="1:83" ht="30.75" customHeight="1">
      <c r="A45" s="143"/>
      <c r="B45" s="144"/>
      <c r="C45" s="144"/>
      <c r="D45" s="145"/>
      <c r="E45" s="143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82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4"/>
      <c r="AE45" s="94" t="s">
        <v>84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6"/>
      <c r="AX45" s="164"/>
      <c r="AY45" s="164"/>
      <c r="AZ45" s="164"/>
      <c r="BA45" s="164"/>
      <c r="BB45" s="97"/>
      <c r="BC45" s="98"/>
      <c r="BD45" s="98"/>
      <c r="BE45" s="98"/>
      <c r="BF45" s="98"/>
      <c r="BG45" s="99"/>
      <c r="BH45" s="118">
        <v>100</v>
      </c>
      <c r="BI45" s="118"/>
      <c r="BJ45" s="118"/>
      <c r="BK45" s="118"/>
      <c r="BL45" s="118"/>
      <c r="BM45" s="118"/>
      <c r="BN45" s="118">
        <v>100</v>
      </c>
      <c r="BO45" s="118"/>
      <c r="BP45" s="118"/>
      <c r="BQ45" s="118"/>
      <c r="BR45" s="118"/>
      <c r="BS45" s="118"/>
      <c r="BT45" s="97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9"/>
    </row>
    <row r="46" spans="1:83" ht="30.75" customHeight="1">
      <c r="A46" s="143"/>
      <c r="B46" s="144"/>
      <c r="C46" s="144"/>
      <c r="D46" s="145"/>
      <c r="E46" s="143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5"/>
      <c r="R46" s="182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4"/>
      <c r="AE46" s="94" t="s">
        <v>85</v>
      </c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6"/>
      <c r="AX46" s="164"/>
      <c r="AY46" s="164"/>
      <c r="AZ46" s="164"/>
      <c r="BA46" s="164"/>
      <c r="BB46" s="118"/>
      <c r="BC46" s="118"/>
      <c r="BD46" s="118"/>
      <c r="BE46" s="118"/>
      <c r="BF46" s="118"/>
      <c r="BG46" s="118"/>
      <c r="BH46" s="118">
        <v>100</v>
      </c>
      <c r="BI46" s="118"/>
      <c r="BJ46" s="118"/>
      <c r="BK46" s="118"/>
      <c r="BL46" s="118"/>
      <c r="BM46" s="118"/>
      <c r="BN46" s="118">
        <v>100</v>
      </c>
      <c r="BO46" s="118"/>
      <c r="BP46" s="118"/>
      <c r="BQ46" s="118"/>
      <c r="BR46" s="118"/>
      <c r="BS46" s="118"/>
      <c r="BT46" s="97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9"/>
    </row>
    <row r="47" spans="1:83" ht="30.75" customHeight="1">
      <c r="A47" s="143"/>
      <c r="B47" s="144"/>
      <c r="C47" s="144"/>
      <c r="D47" s="145"/>
      <c r="E47" s="143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  <c r="R47" s="182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4"/>
      <c r="AE47" s="94" t="s">
        <v>86</v>
      </c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6"/>
      <c r="AX47" s="164"/>
      <c r="AY47" s="164"/>
      <c r="AZ47" s="164"/>
      <c r="BA47" s="164"/>
      <c r="BB47" s="97"/>
      <c r="BC47" s="98"/>
      <c r="BD47" s="98"/>
      <c r="BE47" s="98"/>
      <c r="BF47" s="98"/>
      <c r="BG47" s="99"/>
      <c r="BH47" s="118">
        <v>100</v>
      </c>
      <c r="BI47" s="118"/>
      <c r="BJ47" s="118"/>
      <c r="BK47" s="118"/>
      <c r="BL47" s="118"/>
      <c r="BM47" s="118"/>
      <c r="BN47" s="118">
        <v>100</v>
      </c>
      <c r="BO47" s="118"/>
      <c r="BP47" s="118"/>
      <c r="BQ47" s="118"/>
      <c r="BR47" s="118"/>
      <c r="BS47" s="118"/>
      <c r="BT47" s="97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9"/>
    </row>
    <row r="48" spans="1:83" ht="35.25" customHeight="1">
      <c r="A48" s="143"/>
      <c r="B48" s="144"/>
      <c r="C48" s="144"/>
      <c r="D48" s="145"/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82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4"/>
      <c r="AE48" s="94" t="s">
        <v>87</v>
      </c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6"/>
      <c r="AX48" s="164"/>
      <c r="AY48" s="164"/>
      <c r="AZ48" s="164"/>
      <c r="BA48" s="164"/>
      <c r="BB48" s="118"/>
      <c r="BC48" s="118"/>
      <c r="BD48" s="118"/>
      <c r="BE48" s="118"/>
      <c r="BF48" s="118"/>
      <c r="BG48" s="118"/>
      <c r="BH48" s="118">
        <v>100</v>
      </c>
      <c r="BI48" s="118"/>
      <c r="BJ48" s="118"/>
      <c r="BK48" s="118"/>
      <c r="BL48" s="118"/>
      <c r="BM48" s="118"/>
      <c r="BN48" s="118">
        <v>100</v>
      </c>
      <c r="BO48" s="118"/>
      <c r="BP48" s="118"/>
      <c r="BQ48" s="118"/>
      <c r="BR48" s="118"/>
      <c r="BS48" s="118"/>
      <c r="BT48" s="97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9"/>
    </row>
    <row r="49" spans="1:83" ht="30.75" customHeight="1">
      <c r="A49" s="143"/>
      <c r="B49" s="144"/>
      <c r="C49" s="144"/>
      <c r="D49" s="145"/>
      <c r="E49" s="143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5"/>
      <c r="R49" s="182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4"/>
      <c r="AE49" s="94" t="s">
        <v>135</v>
      </c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6"/>
      <c r="AX49" s="164"/>
      <c r="AY49" s="164"/>
      <c r="AZ49" s="164"/>
      <c r="BA49" s="164"/>
      <c r="BB49" s="97"/>
      <c r="BC49" s="98"/>
      <c r="BD49" s="98"/>
      <c r="BE49" s="98"/>
      <c r="BF49" s="98"/>
      <c r="BG49" s="99"/>
      <c r="BH49" s="118">
        <v>100</v>
      </c>
      <c r="BI49" s="118"/>
      <c r="BJ49" s="118"/>
      <c r="BK49" s="118"/>
      <c r="BL49" s="118"/>
      <c r="BM49" s="118"/>
      <c r="BN49" s="118">
        <v>100</v>
      </c>
      <c r="BO49" s="118"/>
      <c r="BP49" s="118"/>
      <c r="BQ49" s="118"/>
      <c r="BR49" s="118"/>
      <c r="BS49" s="118"/>
      <c r="BT49" s="97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</row>
    <row r="50" spans="1:83" ht="30.75" customHeight="1">
      <c r="A50" s="143"/>
      <c r="B50" s="144"/>
      <c r="C50" s="144"/>
      <c r="D50" s="145"/>
      <c r="E50" s="143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82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  <c r="AE50" s="94" t="s">
        <v>88</v>
      </c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6"/>
      <c r="AX50" s="164"/>
      <c r="AY50" s="164"/>
      <c r="AZ50" s="164"/>
      <c r="BA50" s="164"/>
      <c r="BB50" s="118"/>
      <c r="BC50" s="118"/>
      <c r="BD50" s="118"/>
      <c r="BE50" s="118"/>
      <c r="BF50" s="118"/>
      <c r="BG50" s="118"/>
      <c r="BH50" s="118">
        <v>100</v>
      </c>
      <c r="BI50" s="118"/>
      <c r="BJ50" s="118"/>
      <c r="BK50" s="118"/>
      <c r="BL50" s="118"/>
      <c r="BM50" s="118"/>
      <c r="BN50" s="118">
        <v>100</v>
      </c>
      <c r="BO50" s="118"/>
      <c r="BP50" s="118"/>
      <c r="BQ50" s="118"/>
      <c r="BR50" s="118"/>
      <c r="BS50" s="118"/>
      <c r="BT50" s="97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9"/>
    </row>
    <row r="51" spans="1:83" ht="30.75" customHeight="1">
      <c r="A51" s="143"/>
      <c r="B51" s="144"/>
      <c r="C51" s="144"/>
      <c r="D51" s="145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5"/>
      <c r="R51" s="182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4"/>
      <c r="AE51" s="94" t="s">
        <v>89</v>
      </c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6"/>
      <c r="AX51" s="164"/>
      <c r="AY51" s="164"/>
      <c r="AZ51" s="164"/>
      <c r="BA51" s="164"/>
      <c r="BB51" s="97"/>
      <c r="BC51" s="98"/>
      <c r="BD51" s="98"/>
      <c r="BE51" s="98"/>
      <c r="BF51" s="98"/>
      <c r="BG51" s="99"/>
      <c r="BH51" s="118">
        <v>100</v>
      </c>
      <c r="BI51" s="118"/>
      <c r="BJ51" s="118"/>
      <c r="BK51" s="118"/>
      <c r="BL51" s="118"/>
      <c r="BM51" s="118"/>
      <c r="BN51" s="118">
        <v>100</v>
      </c>
      <c r="BO51" s="118"/>
      <c r="BP51" s="118"/>
      <c r="BQ51" s="118"/>
      <c r="BR51" s="118"/>
      <c r="BS51" s="118"/>
      <c r="BT51" s="97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9"/>
    </row>
    <row r="52" spans="1:83" ht="24.75" customHeight="1">
      <c r="A52" s="143"/>
      <c r="B52" s="144"/>
      <c r="C52" s="144"/>
      <c r="D52" s="145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5"/>
      <c r="R52" s="182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4"/>
      <c r="AE52" s="94" t="s">
        <v>116</v>
      </c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6"/>
      <c r="AX52" s="164"/>
      <c r="AY52" s="164"/>
      <c r="AZ52" s="164"/>
      <c r="BA52" s="164"/>
      <c r="BB52" s="118"/>
      <c r="BC52" s="118"/>
      <c r="BD52" s="118"/>
      <c r="BE52" s="118"/>
      <c r="BF52" s="118"/>
      <c r="BG52" s="118"/>
      <c r="BH52" s="118">
        <v>100</v>
      </c>
      <c r="BI52" s="118"/>
      <c r="BJ52" s="118"/>
      <c r="BK52" s="118"/>
      <c r="BL52" s="118"/>
      <c r="BM52" s="118"/>
      <c r="BN52" s="118">
        <v>100</v>
      </c>
      <c r="BO52" s="118"/>
      <c r="BP52" s="118"/>
      <c r="BQ52" s="118"/>
      <c r="BR52" s="118"/>
      <c r="BS52" s="118"/>
      <c r="BT52" s="97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9"/>
    </row>
    <row r="53" spans="1:83" ht="24.75" customHeight="1">
      <c r="A53" s="137"/>
      <c r="B53" s="138"/>
      <c r="C53" s="138"/>
      <c r="D53" s="139"/>
      <c r="E53" s="137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9"/>
      <c r="R53" s="109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1"/>
      <c r="AE53" s="94" t="s">
        <v>91</v>
      </c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6"/>
      <c r="AX53" s="164"/>
      <c r="AY53" s="164"/>
      <c r="AZ53" s="164"/>
      <c r="BA53" s="164"/>
      <c r="BB53" s="97"/>
      <c r="BC53" s="98"/>
      <c r="BD53" s="98"/>
      <c r="BE53" s="98"/>
      <c r="BF53" s="98"/>
      <c r="BG53" s="99"/>
      <c r="BH53" s="118">
        <v>100</v>
      </c>
      <c r="BI53" s="118"/>
      <c r="BJ53" s="118"/>
      <c r="BK53" s="118"/>
      <c r="BL53" s="118"/>
      <c r="BM53" s="118"/>
      <c r="BN53" s="118">
        <v>100</v>
      </c>
      <c r="BO53" s="118"/>
      <c r="BP53" s="118"/>
      <c r="BQ53" s="118"/>
      <c r="BR53" s="118"/>
      <c r="BS53" s="118"/>
      <c r="BT53" s="97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9"/>
    </row>
    <row r="54" spans="1:83" ht="24.75" customHeight="1">
      <c r="A54" s="128"/>
      <c r="B54" s="129"/>
      <c r="C54" s="129"/>
      <c r="D54" s="130"/>
      <c r="E54" s="128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30"/>
      <c r="R54" s="140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2"/>
      <c r="AE54" s="94" t="s">
        <v>117</v>
      </c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6"/>
      <c r="AX54" s="164"/>
      <c r="AY54" s="164"/>
      <c r="AZ54" s="164"/>
      <c r="BA54" s="164"/>
      <c r="BB54" s="97"/>
      <c r="BC54" s="98"/>
      <c r="BD54" s="98"/>
      <c r="BE54" s="98"/>
      <c r="BF54" s="98"/>
      <c r="BG54" s="99"/>
      <c r="BH54" s="118">
        <v>100</v>
      </c>
      <c r="BI54" s="118"/>
      <c r="BJ54" s="118"/>
      <c r="BK54" s="118"/>
      <c r="BL54" s="118"/>
      <c r="BM54" s="118"/>
      <c r="BN54" s="118">
        <v>100</v>
      </c>
      <c r="BO54" s="118"/>
      <c r="BP54" s="118"/>
      <c r="BQ54" s="118"/>
      <c r="BR54" s="118"/>
      <c r="BS54" s="118"/>
      <c r="BT54" s="97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9"/>
    </row>
    <row r="55" spans="1:83" ht="40.5" customHeight="1">
      <c r="A55" s="143"/>
      <c r="B55" s="144"/>
      <c r="C55" s="144"/>
      <c r="D55" s="145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5"/>
      <c r="R55" s="182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4"/>
      <c r="AE55" s="94" t="s">
        <v>92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6"/>
      <c r="AX55" s="164"/>
      <c r="AY55" s="164"/>
      <c r="AZ55" s="164"/>
      <c r="BA55" s="164"/>
      <c r="BB55" s="118"/>
      <c r="BC55" s="118"/>
      <c r="BD55" s="118"/>
      <c r="BE55" s="118"/>
      <c r="BF55" s="118"/>
      <c r="BG55" s="118"/>
      <c r="BH55" s="118">
        <v>100</v>
      </c>
      <c r="BI55" s="118"/>
      <c r="BJ55" s="118"/>
      <c r="BK55" s="118"/>
      <c r="BL55" s="118"/>
      <c r="BM55" s="118"/>
      <c r="BN55" s="118">
        <v>100</v>
      </c>
      <c r="BO55" s="118"/>
      <c r="BP55" s="118"/>
      <c r="BQ55" s="118"/>
      <c r="BR55" s="118"/>
      <c r="BS55" s="118"/>
      <c r="BT55" s="97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9"/>
    </row>
    <row r="56" spans="1:83" ht="18.75" customHeight="1">
      <c r="A56" s="143"/>
      <c r="B56" s="144"/>
      <c r="C56" s="144"/>
      <c r="D56" s="145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5"/>
      <c r="R56" s="182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4"/>
      <c r="AE56" s="94" t="s">
        <v>118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6"/>
      <c r="AX56" s="164"/>
      <c r="AY56" s="164"/>
      <c r="AZ56" s="164"/>
      <c r="BA56" s="164"/>
      <c r="BB56" s="97"/>
      <c r="BC56" s="98"/>
      <c r="BD56" s="98"/>
      <c r="BE56" s="98"/>
      <c r="BF56" s="98"/>
      <c r="BG56" s="99"/>
      <c r="BH56" s="118">
        <v>100</v>
      </c>
      <c r="BI56" s="118"/>
      <c r="BJ56" s="118"/>
      <c r="BK56" s="118"/>
      <c r="BL56" s="118"/>
      <c r="BM56" s="118"/>
      <c r="BN56" s="118">
        <v>100</v>
      </c>
      <c r="BO56" s="118"/>
      <c r="BP56" s="118"/>
      <c r="BQ56" s="118"/>
      <c r="BR56" s="118"/>
      <c r="BS56" s="118"/>
      <c r="BT56" s="97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9"/>
    </row>
    <row r="57" spans="1:83" ht="18.75" customHeight="1">
      <c r="A57" s="143"/>
      <c r="B57" s="144"/>
      <c r="C57" s="144"/>
      <c r="D57" s="145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5"/>
      <c r="R57" s="182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4"/>
      <c r="AE57" s="94" t="s">
        <v>107</v>
      </c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6"/>
      <c r="AX57" s="164"/>
      <c r="AY57" s="164"/>
      <c r="AZ57" s="164"/>
      <c r="BA57" s="164"/>
      <c r="BB57" s="118"/>
      <c r="BC57" s="118"/>
      <c r="BD57" s="118"/>
      <c r="BE57" s="118"/>
      <c r="BF57" s="118"/>
      <c r="BG57" s="118"/>
      <c r="BH57" s="118">
        <v>100</v>
      </c>
      <c r="BI57" s="118"/>
      <c r="BJ57" s="118"/>
      <c r="BK57" s="118"/>
      <c r="BL57" s="118"/>
      <c r="BM57" s="118"/>
      <c r="BN57" s="118">
        <v>100</v>
      </c>
      <c r="BO57" s="118"/>
      <c r="BP57" s="118"/>
      <c r="BQ57" s="118"/>
      <c r="BR57" s="118"/>
      <c r="BS57" s="118"/>
      <c r="BT57" s="97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9"/>
    </row>
    <row r="58" spans="1:83" ht="18.75" customHeight="1">
      <c r="A58" s="143"/>
      <c r="B58" s="144"/>
      <c r="C58" s="144"/>
      <c r="D58" s="145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5"/>
      <c r="R58" s="182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4"/>
      <c r="AE58" s="94" t="s">
        <v>119</v>
      </c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6"/>
      <c r="AX58" s="164"/>
      <c r="AY58" s="164"/>
      <c r="AZ58" s="164"/>
      <c r="BA58" s="164"/>
      <c r="BB58" s="118"/>
      <c r="BC58" s="118"/>
      <c r="BD58" s="118"/>
      <c r="BE58" s="118"/>
      <c r="BF58" s="118"/>
      <c r="BG58" s="118"/>
      <c r="BH58" s="118">
        <v>100</v>
      </c>
      <c r="BI58" s="118"/>
      <c r="BJ58" s="118"/>
      <c r="BK58" s="118"/>
      <c r="BL58" s="118"/>
      <c r="BM58" s="118"/>
      <c r="BN58" s="118">
        <v>100</v>
      </c>
      <c r="BO58" s="118"/>
      <c r="BP58" s="118"/>
      <c r="BQ58" s="118"/>
      <c r="BR58" s="118"/>
      <c r="BS58" s="118"/>
      <c r="BT58" s="97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9"/>
    </row>
    <row r="59" spans="1:83" ht="45" customHeight="1">
      <c r="A59" s="229" t="s">
        <v>13</v>
      </c>
      <c r="B59" s="229"/>
      <c r="C59" s="229"/>
      <c r="D59" s="229"/>
      <c r="E59" s="100" t="s">
        <v>94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97" t="s">
        <v>95</v>
      </c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9"/>
      <c r="AE59" s="125" t="s">
        <v>99</v>
      </c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7"/>
      <c r="AX59" s="117" t="s">
        <v>98</v>
      </c>
      <c r="AY59" s="117"/>
      <c r="AZ59" s="117"/>
      <c r="BA59" s="117"/>
      <c r="BB59" s="118">
        <v>744</v>
      </c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97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9"/>
    </row>
    <row r="60" spans="1:83" ht="31.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7" t="s">
        <v>73</v>
      </c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8"/>
      <c r="AX60" s="164"/>
      <c r="AY60" s="164"/>
      <c r="AZ60" s="164"/>
      <c r="BA60" s="164"/>
      <c r="BB60" s="118"/>
      <c r="BC60" s="118"/>
      <c r="BD60" s="118"/>
      <c r="BE60" s="118"/>
      <c r="BF60" s="118"/>
      <c r="BG60" s="118"/>
      <c r="BH60" s="118">
        <v>100</v>
      </c>
      <c r="BI60" s="118"/>
      <c r="BJ60" s="118"/>
      <c r="BK60" s="118"/>
      <c r="BL60" s="118"/>
      <c r="BM60" s="118"/>
      <c r="BN60" s="118">
        <v>100</v>
      </c>
      <c r="BO60" s="118"/>
      <c r="BP60" s="118"/>
      <c r="BQ60" s="118"/>
      <c r="BR60" s="118"/>
      <c r="BS60" s="118"/>
      <c r="BT60" s="97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9"/>
    </row>
    <row r="61" spans="1:83" ht="19.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7" t="s">
        <v>79</v>
      </c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8"/>
      <c r="AX61" s="164"/>
      <c r="AY61" s="164"/>
      <c r="AZ61" s="164"/>
      <c r="BA61" s="164"/>
      <c r="BB61" s="118"/>
      <c r="BC61" s="118"/>
      <c r="BD61" s="118"/>
      <c r="BE61" s="118"/>
      <c r="BF61" s="118"/>
      <c r="BG61" s="118"/>
      <c r="BH61" s="118">
        <v>100</v>
      </c>
      <c r="BI61" s="118"/>
      <c r="BJ61" s="118"/>
      <c r="BK61" s="118"/>
      <c r="BL61" s="118"/>
      <c r="BM61" s="118"/>
      <c r="BN61" s="118">
        <v>100</v>
      </c>
      <c r="BO61" s="118"/>
      <c r="BP61" s="118"/>
      <c r="BQ61" s="118"/>
      <c r="BR61" s="118"/>
      <c r="BS61" s="118"/>
      <c r="BT61" s="97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9"/>
    </row>
    <row r="62" spans="1:83" ht="32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7" t="s">
        <v>115</v>
      </c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8"/>
      <c r="AX62" s="164"/>
      <c r="AY62" s="164"/>
      <c r="AZ62" s="164"/>
      <c r="BA62" s="164"/>
      <c r="BB62" s="118"/>
      <c r="BC62" s="118"/>
      <c r="BD62" s="118"/>
      <c r="BE62" s="118"/>
      <c r="BF62" s="118"/>
      <c r="BG62" s="118"/>
      <c r="BH62" s="118">
        <v>100</v>
      </c>
      <c r="BI62" s="118"/>
      <c r="BJ62" s="118"/>
      <c r="BK62" s="118"/>
      <c r="BL62" s="118"/>
      <c r="BM62" s="118"/>
      <c r="BN62" s="118">
        <v>100</v>
      </c>
      <c r="BO62" s="118"/>
      <c r="BP62" s="118"/>
      <c r="BQ62" s="118"/>
      <c r="BR62" s="118"/>
      <c r="BS62" s="118"/>
      <c r="BT62" s="97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9"/>
    </row>
    <row r="63" spans="1:83" ht="30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95" t="s">
        <v>81</v>
      </c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6"/>
      <c r="AX63" s="164"/>
      <c r="AY63" s="164"/>
      <c r="AZ63" s="164"/>
      <c r="BA63" s="164"/>
      <c r="BB63" s="118"/>
      <c r="BC63" s="118"/>
      <c r="BD63" s="118"/>
      <c r="BE63" s="118"/>
      <c r="BF63" s="118"/>
      <c r="BG63" s="118"/>
      <c r="BH63" s="118">
        <v>100</v>
      </c>
      <c r="BI63" s="118"/>
      <c r="BJ63" s="118"/>
      <c r="BK63" s="118"/>
      <c r="BL63" s="118"/>
      <c r="BM63" s="118"/>
      <c r="BN63" s="118">
        <v>100</v>
      </c>
      <c r="BO63" s="118"/>
      <c r="BP63" s="118"/>
      <c r="BQ63" s="118"/>
      <c r="BR63" s="118"/>
      <c r="BS63" s="118"/>
      <c r="BT63" s="97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9"/>
    </row>
    <row r="64" spans="1:83" ht="27.7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95" t="s">
        <v>84</v>
      </c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6"/>
      <c r="AX64" s="164"/>
      <c r="AY64" s="164"/>
      <c r="AZ64" s="164"/>
      <c r="BA64" s="164"/>
      <c r="BB64" s="97"/>
      <c r="BC64" s="98"/>
      <c r="BD64" s="98"/>
      <c r="BE64" s="98"/>
      <c r="BF64" s="98"/>
      <c r="BG64" s="99"/>
      <c r="BH64" s="118">
        <v>100</v>
      </c>
      <c r="BI64" s="118"/>
      <c r="BJ64" s="118"/>
      <c r="BK64" s="118"/>
      <c r="BL64" s="118"/>
      <c r="BM64" s="118"/>
      <c r="BN64" s="118">
        <v>100</v>
      </c>
      <c r="BO64" s="118"/>
      <c r="BP64" s="118"/>
      <c r="BQ64" s="118"/>
      <c r="BR64" s="118"/>
      <c r="BS64" s="118"/>
      <c r="BT64" s="97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9"/>
    </row>
    <row r="65" spans="1:83" ht="25.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95" t="s">
        <v>85</v>
      </c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6"/>
      <c r="AX65" s="164"/>
      <c r="AY65" s="164"/>
      <c r="AZ65" s="164"/>
      <c r="BA65" s="164"/>
      <c r="BB65" s="118"/>
      <c r="BC65" s="118"/>
      <c r="BD65" s="118"/>
      <c r="BE65" s="118"/>
      <c r="BF65" s="118"/>
      <c r="BG65" s="118"/>
      <c r="BH65" s="118">
        <v>100</v>
      </c>
      <c r="BI65" s="118"/>
      <c r="BJ65" s="118"/>
      <c r="BK65" s="118"/>
      <c r="BL65" s="118"/>
      <c r="BM65" s="118"/>
      <c r="BN65" s="118">
        <v>100</v>
      </c>
      <c r="BO65" s="118"/>
      <c r="BP65" s="118"/>
      <c r="BQ65" s="118"/>
      <c r="BR65" s="118"/>
      <c r="BS65" s="118"/>
      <c r="BT65" s="97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9"/>
    </row>
    <row r="66" spans="1:83" ht="29.2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95" t="s">
        <v>86</v>
      </c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164"/>
      <c r="AY66" s="164"/>
      <c r="AZ66" s="164"/>
      <c r="BA66" s="164"/>
      <c r="BB66" s="97"/>
      <c r="BC66" s="98"/>
      <c r="BD66" s="98"/>
      <c r="BE66" s="98"/>
      <c r="BF66" s="98"/>
      <c r="BG66" s="99"/>
      <c r="BH66" s="118">
        <v>100</v>
      </c>
      <c r="BI66" s="118"/>
      <c r="BJ66" s="118"/>
      <c r="BK66" s="118"/>
      <c r="BL66" s="118"/>
      <c r="BM66" s="118"/>
      <c r="BN66" s="118">
        <v>100</v>
      </c>
      <c r="BO66" s="118"/>
      <c r="BP66" s="118"/>
      <c r="BQ66" s="118"/>
      <c r="BR66" s="118"/>
      <c r="BS66" s="118"/>
      <c r="BT66" s="97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9"/>
    </row>
    <row r="67" spans="1:83" ht="39.7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95" t="s">
        <v>128</v>
      </c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6"/>
      <c r="AX67" s="164"/>
      <c r="AY67" s="164"/>
      <c r="AZ67" s="164"/>
      <c r="BA67" s="164"/>
      <c r="BB67" s="118"/>
      <c r="BC67" s="118"/>
      <c r="BD67" s="118"/>
      <c r="BE67" s="118"/>
      <c r="BF67" s="118"/>
      <c r="BG67" s="118"/>
      <c r="BH67" s="118">
        <v>100</v>
      </c>
      <c r="BI67" s="118"/>
      <c r="BJ67" s="118"/>
      <c r="BK67" s="118"/>
      <c r="BL67" s="118"/>
      <c r="BM67" s="118"/>
      <c r="BN67" s="118">
        <v>100</v>
      </c>
      <c r="BO67" s="118"/>
      <c r="BP67" s="118"/>
      <c r="BQ67" s="118"/>
      <c r="BR67" s="118"/>
      <c r="BS67" s="118"/>
      <c r="BT67" s="97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9"/>
    </row>
    <row r="68" spans="1:83" ht="27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94" t="s">
        <v>135</v>
      </c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6"/>
      <c r="AX68" s="164"/>
      <c r="AY68" s="164"/>
      <c r="AZ68" s="164"/>
      <c r="BA68" s="164"/>
      <c r="BB68" s="97"/>
      <c r="BC68" s="98"/>
      <c r="BD68" s="98"/>
      <c r="BE68" s="98"/>
      <c r="BF68" s="98"/>
      <c r="BG68" s="99"/>
      <c r="BH68" s="118">
        <v>100</v>
      </c>
      <c r="BI68" s="118"/>
      <c r="BJ68" s="118"/>
      <c r="BK68" s="118"/>
      <c r="BL68" s="118"/>
      <c r="BM68" s="118"/>
      <c r="BN68" s="118">
        <v>100</v>
      </c>
      <c r="BO68" s="118"/>
      <c r="BP68" s="118"/>
      <c r="BQ68" s="118"/>
      <c r="BR68" s="118"/>
      <c r="BS68" s="118"/>
      <c r="BT68" s="97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9"/>
    </row>
    <row r="69" spans="1:83" ht="27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95" t="s">
        <v>88</v>
      </c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6"/>
      <c r="AX69" s="164"/>
      <c r="AY69" s="164"/>
      <c r="AZ69" s="164"/>
      <c r="BA69" s="164"/>
      <c r="BB69" s="118"/>
      <c r="BC69" s="118"/>
      <c r="BD69" s="118"/>
      <c r="BE69" s="118"/>
      <c r="BF69" s="118"/>
      <c r="BG69" s="118"/>
      <c r="BH69" s="118">
        <v>100</v>
      </c>
      <c r="BI69" s="118"/>
      <c r="BJ69" s="118"/>
      <c r="BK69" s="118"/>
      <c r="BL69" s="118"/>
      <c r="BM69" s="118"/>
      <c r="BN69" s="118">
        <v>100</v>
      </c>
      <c r="BO69" s="118"/>
      <c r="BP69" s="118"/>
      <c r="BQ69" s="118"/>
      <c r="BR69" s="118"/>
      <c r="BS69" s="118"/>
      <c r="BT69" s="97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9"/>
    </row>
    <row r="70" spans="1:83" ht="27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95" t="s">
        <v>89</v>
      </c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6"/>
      <c r="AX70" s="164"/>
      <c r="AY70" s="164"/>
      <c r="AZ70" s="164"/>
      <c r="BA70" s="164"/>
      <c r="BB70" s="97"/>
      <c r="BC70" s="98"/>
      <c r="BD70" s="98"/>
      <c r="BE70" s="98"/>
      <c r="BF70" s="98"/>
      <c r="BG70" s="99"/>
      <c r="BH70" s="118">
        <v>100</v>
      </c>
      <c r="BI70" s="118"/>
      <c r="BJ70" s="118"/>
      <c r="BK70" s="118"/>
      <c r="BL70" s="118"/>
      <c r="BM70" s="118"/>
      <c r="BN70" s="118">
        <v>100</v>
      </c>
      <c r="BO70" s="118"/>
      <c r="BP70" s="118"/>
      <c r="BQ70" s="118"/>
      <c r="BR70" s="118"/>
      <c r="BS70" s="118"/>
      <c r="BT70" s="97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9"/>
    </row>
    <row r="71" spans="1:83" ht="20.2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95" t="s">
        <v>116</v>
      </c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6"/>
      <c r="AX71" s="164"/>
      <c r="AY71" s="164"/>
      <c r="AZ71" s="164"/>
      <c r="BA71" s="164"/>
      <c r="BB71" s="118"/>
      <c r="BC71" s="118"/>
      <c r="BD71" s="118"/>
      <c r="BE71" s="118"/>
      <c r="BF71" s="118"/>
      <c r="BG71" s="118"/>
      <c r="BH71" s="118">
        <v>100</v>
      </c>
      <c r="BI71" s="118"/>
      <c r="BJ71" s="118"/>
      <c r="BK71" s="118"/>
      <c r="BL71" s="118"/>
      <c r="BM71" s="118"/>
      <c r="BN71" s="118">
        <v>100</v>
      </c>
      <c r="BO71" s="118"/>
      <c r="BP71" s="118"/>
      <c r="BQ71" s="118"/>
      <c r="BR71" s="118"/>
      <c r="BS71" s="118"/>
      <c r="BT71" s="97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9"/>
    </row>
    <row r="72" spans="1:83" ht="20.2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95" t="s">
        <v>91</v>
      </c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6"/>
      <c r="AX72" s="164"/>
      <c r="AY72" s="164"/>
      <c r="AZ72" s="164"/>
      <c r="BA72" s="164"/>
      <c r="BB72" s="97"/>
      <c r="BC72" s="98"/>
      <c r="BD72" s="98"/>
      <c r="BE72" s="98"/>
      <c r="BF72" s="98"/>
      <c r="BG72" s="99"/>
      <c r="BH72" s="118">
        <v>100</v>
      </c>
      <c r="BI72" s="118"/>
      <c r="BJ72" s="118"/>
      <c r="BK72" s="118"/>
      <c r="BL72" s="118"/>
      <c r="BM72" s="118"/>
      <c r="BN72" s="118">
        <v>100</v>
      </c>
      <c r="BO72" s="118"/>
      <c r="BP72" s="118"/>
      <c r="BQ72" s="118"/>
      <c r="BR72" s="118"/>
      <c r="BS72" s="118"/>
      <c r="BT72" s="97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9"/>
    </row>
    <row r="73" spans="1:83" ht="17.2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95" t="s">
        <v>117</v>
      </c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6"/>
      <c r="AX73" s="164"/>
      <c r="AY73" s="164"/>
      <c r="AZ73" s="164"/>
      <c r="BA73" s="164"/>
      <c r="BB73" s="97"/>
      <c r="BC73" s="98"/>
      <c r="BD73" s="98"/>
      <c r="BE73" s="98"/>
      <c r="BF73" s="98"/>
      <c r="BG73" s="99"/>
      <c r="BH73" s="118">
        <v>100</v>
      </c>
      <c r="BI73" s="118"/>
      <c r="BJ73" s="118"/>
      <c r="BK73" s="118"/>
      <c r="BL73" s="118"/>
      <c r="BM73" s="118"/>
      <c r="BN73" s="118">
        <v>100</v>
      </c>
      <c r="BO73" s="118"/>
      <c r="BP73" s="118"/>
      <c r="BQ73" s="118"/>
      <c r="BR73" s="118"/>
      <c r="BS73" s="118"/>
      <c r="BT73" s="97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9"/>
    </row>
    <row r="74" spans="1:83" ht="38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95" t="s">
        <v>92</v>
      </c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6"/>
      <c r="AX74" s="164"/>
      <c r="AY74" s="164"/>
      <c r="AZ74" s="164"/>
      <c r="BA74" s="164"/>
      <c r="BB74" s="118"/>
      <c r="BC74" s="118"/>
      <c r="BD74" s="118"/>
      <c r="BE74" s="118"/>
      <c r="BF74" s="118"/>
      <c r="BG74" s="118"/>
      <c r="BH74" s="118">
        <v>100</v>
      </c>
      <c r="BI74" s="118"/>
      <c r="BJ74" s="118"/>
      <c r="BK74" s="118"/>
      <c r="BL74" s="118"/>
      <c r="BM74" s="118"/>
      <c r="BN74" s="118">
        <v>100</v>
      </c>
      <c r="BO74" s="118"/>
      <c r="BP74" s="118"/>
      <c r="BQ74" s="118"/>
      <c r="BR74" s="118"/>
      <c r="BS74" s="118"/>
      <c r="BT74" s="97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9"/>
    </row>
    <row r="75" spans="1:83" ht="20.2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95" t="s">
        <v>118</v>
      </c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6"/>
      <c r="AX75" s="164"/>
      <c r="AY75" s="164"/>
      <c r="AZ75" s="164"/>
      <c r="BA75" s="164"/>
      <c r="BB75" s="97"/>
      <c r="BC75" s="98"/>
      <c r="BD75" s="98"/>
      <c r="BE75" s="98"/>
      <c r="BF75" s="98"/>
      <c r="BG75" s="99"/>
      <c r="BH75" s="118">
        <v>100</v>
      </c>
      <c r="BI75" s="118"/>
      <c r="BJ75" s="118"/>
      <c r="BK75" s="118"/>
      <c r="BL75" s="118"/>
      <c r="BM75" s="118"/>
      <c r="BN75" s="118">
        <v>100</v>
      </c>
      <c r="BO75" s="118"/>
      <c r="BP75" s="118"/>
      <c r="BQ75" s="118"/>
      <c r="BR75" s="118"/>
      <c r="BS75" s="118"/>
      <c r="BT75" s="97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9"/>
    </row>
    <row r="76" spans="1:83" ht="20.2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95" t="s">
        <v>107</v>
      </c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6"/>
      <c r="AX76" s="164"/>
      <c r="AY76" s="164"/>
      <c r="AZ76" s="164"/>
      <c r="BA76" s="164"/>
      <c r="BB76" s="118"/>
      <c r="BC76" s="118"/>
      <c r="BD76" s="118"/>
      <c r="BE76" s="118"/>
      <c r="BF76" s="118"/>
      <c r="BG76" s="118"/>
      <c r="BH76" s="118">
        <v>100</v>
      </c>
      <c r="BI76" s="118"/>
      <c r="BJ76" s="118"/>
      <c r="BK76" s="118"/>
      <c r="BL76" s="118"/>
      <c r="BM76" s="118"/>
      <c r="BN76" s="118">
        <v>100</v>
      </c>
      <c r="BO76" s="118"/>
      <c r="BP76" s="118"/>
      <c r="BQ76" s="118"/>
      <c r="BR76" s="118"/>
      <c r="BS76" s="118"/>
      <c r="BT76" s="97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9"/>
    </row>
    <row r="77" spans="1:83" ht="20.2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95" t="s">
        <v>108</v>
      </c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6"/>
      <c r="AX77" s="164"/>
      <c r="AY77" s="164"/>
      <c r="AZ77" s="164"/>
      <c r="BA77" s="164"/>
      <c r="BB77" s="97"/>
      <c r="BC77" s="98"/>
      <c r="BD77" s="98"/>
      <c r="BE77" s="98"/>
      <c r="BF77" s="98"/>
      <c r="BG77" s="99"/>
      <c r="BH77" s="118">
        <v>100</v>
      </c>
      <c r="BI77" s="118"/>
      <c r="BJ77" s="118"/>
      <c r="BK77" s="118"/>
      <c r="BL77" s="118"/>
      <c r="BM77" s="118"/>
      <c r="BN77" s="118">
        <v>100</v>
      </c>
      <c r="BO77" s="118"/>
      <c r="BP77" s="118"/>
      <c r="BQ77" s="118"/>
      <c r="BR77" s="118"/>
      <c r="BS77" s="118"/>
      <c r="BT77" s="97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9"/>
    </row>
    <row r="78" spans="1:83" ht="20.25" customHeight="1">
      <c r="A78" s="175" t="s">
        <v>56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</row>
    <row r="79" spans="1:83" ht="24.75" customHeight="1">
      <c r="A79" s="163" t="s">
        <v>41</v>
      </c>
      <c r="B79" s="163"/>
      <c r="C79" s="163"/>
      <c r="D79" s="163"/>
      <c r="E79" s="165" t="s">
        <v>22</v>
      </c>
      <c r="F79" s="166"/>
      <c r="G79" s="166"/>
      <c r="H79" s="166"/>
      <c r="I79" s="166"/>
      <c r="J79" s="166"/>
      <c r="K79" s="166"/>
      <c r="L79" s="166"/>
      <c r="M79" s="166"/>
      <c r="N79" s="166"/>
      <c r="O79" s="167"/>
      <c r="P79" s="165" t="s">
        <v>23</v>
      </c>
      <c r="Q79" s="166"/>
      <c r="R79" s="166"/>
      <c r="S79" s="166"/>
      <c r="T79" s="166"/>
      <c r="U79" s="166"/>
      <c r="V79" s="166"/>
      <c r="W79" s="166"/>
      <c r="X79" s="166"/>
      <c r="Y79" s="167"/>
      <c r="Z79" s="161" t="s">
        <v>27</v>
      </c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2"/>
      <c r="CA79" s="165" t="s">
        <v>50</v>
      </c>
      <c r="CB79" s="166"/>
      <c r="CC79" s="166"/>
      <c r="CD79" s="166"/>
      <c r="CE79" s="167"/>
    </row>
    <row r="80" spans="1:83" ht="29.25" customHeight="1">
      <c r="A80" s="163"/>
      <c r="B80" s="163"/>
      <c r="C80" s="163"/>
      <c r="D80" s="163"/>
      <c r="E80" s="168"/>
      <c r="F80" s="169"/>
      <c r="G80" s="169"/>
      <c r="H80" s="169"/>
      <c r="I80" s="169"/>
      <c r="J80" s="169"/>
      <c r="K80" s="169"/>
      <c r="L80" s="169"/>
      <c r="M80" s="169"/>
      <c r="N80" s="169"/>
      <c r="O80" s="170"/>
      <c r="P80" s="168"/>
      <c r="Q80" s="169"/>
      <c r="R80" s="169"/>
      <c r="S80" s="169"/>
      <c r="T80" s="169"/>
      <c r="U80" s="169"/>
      <c r="V80" s="169"/>
      <c r="W80" s="169"/>
      <c r="X80" s="169"/>
      <c r="Y80" s="170"/>
      <c r="Z80" s="162" t="s">
        <v>42</v>
      </c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71" t="s">
        <v>25</v>
      </c>
      <c r="AN80" s="172"/>
      <c r="AO80" s="172"/>
      <c r="AP80" s="172"/>
      <c r="AQ80" s="172"/>
      <c r="AR80" s="172"/>
      <c r="AS80" s="172"/>
      <c r="AT80" s="172"/>
      <c r="AU80" s="172"/>
      <c r="AV80" s="173"/>
      <c r="AW80" s="165" t="s">
        <v>64</v>
      </c>
      <c r="AX80" s="166"/>
      <c r="AY80" s="166"/>
      <c r="AZ80" s="166"/>
      <c r="BA80" s="166"/>
      <c r="BB80" s="167"/>
      <c r="BC80" s="165" t="s">
        <v>33</v>
      </c>
      <c r="BD80" s="166"/>
      <c r="BE80" s="166"/>
      <c r="BF80" s="166"/>
      <c r="BG80" s="166"/>
      <c r="BH80" s="167"/>
      <c r="BI80" s="165" t="s">
        <v>34</v>
      </c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7"/>
      <c r="CA80" s="168"/>
      <c r="CB80" s="169"/>
      <c r="CC80" s="169"/>
      <c r="CD80" s="169"/>
      <c r="CE80" s="170"/>
    </row>
    <row r="81" spans="1:83" ht="24.75" customHeight="1">
      <c r="A81" s="163"/>
      <c r="B81" s="163"/>
      <c r="C81" s="163"/>
      <c r="D81" s="163"/>
      <c r="E81" s="171"/>
      <c r="F81" s="172"/>
      <c r="G81" s="172"/>
      <c r="H81" s="172"/>
      <c r="I81" s="172"/>
      <c r="J81" s="172"/>
      <c r="K81" s="172"/>
      <c r="L81" s="172"/>
      <c r="M81" s="172"/>
      <c r="N81" s="172"/>
      <c r="O81" s="173"/>
      <c r="P81" s="171"/>
      <c r="Q81" s="172"/>
      <c r="R81" s="172"/>
      <c r="S81" s="172"/>
      <c r="T81" s="172"/>
      <c r="U81" s="172"/>
      <c r="V81" s="172"/>
      <c r="W81" s="172"/>
      <c r="X81" s="172"/>
      <c r="Y81" s="173"/>
      <c r="Z81" s="162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5" t="s">
        <v>43</v>
      </c>
      <c r="AN81" s="166"/>
      <c r="AO81" s="166"/>
      <c r="AP81" s="166"/>
      <c r="AQ81" s="166"/>
      <c r="AR81" s="167"/>
      <c r="AS81" s="165" t="s">
        <v>26</v>
      </c>
      <c r="AT81" s="166"/>
      <c r="AU81" s="166"/>
      <c r="AV81" s="167"/>
      <c r="AW81" s="168"/>
      <c r="AX81" s="169"/>
      <c r="AY81" s="169"/>
      <c r="AZ81" s="169"/>
      <c r="BA81" s="169"/>
      <c r="BB81" s="170"/>
      <c r="BC81" s="168"/>
      <c r="BD81" s="169"/>
      <c r="BE81" s="169"/>
      <c r="BF81" s="169"/>
      <c r="BG81" s="169"/>
      <c r="BH81" s="170"/>
      <c r="BI81" s="168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70"/>
      <c r="CA81" s="168"/>
      <c r="CB81" s="169"/>
      <c r="CC81" s="169"/>
      <c r="CD81" s="169"/>
      <c r="CE81" s="170"/>
    </row>
    <row r="82" spans="1:83" ht="60" customHeight="1">
      <c r="A82" s="163"/>
      <c r="B82" s="163"/>
      <c r="C82" s="163"/>
      <c r="D82" s="163"/>
      <c r="E82" s="160" t="s">
        <v>42</v>
      </c>
      <c r="F82" s="161"/>
      <c r="G82" s="161"/>
      <c r="H82" s="161"/>
      <c r="I82" s="161"/>
      <c r="J82" s="161"/>
      <c r="K82" s="161"/>
      <c r="L82" s="161"/>
      <c r="M82" s="161"/>
      <c r="N82" s="161"/>
      <c r="O82" s="162"/>
      <c r="P82" s="163" t="s">
        <v>42</v>
      </c>
      <c r="Q82" s="163"/>
      <c r="R82" s="163"/>
      <c r="S82" s="163"/>
      <c r="T82" s="163"/>
      <c r="U82" s="163"/>
      <c r="V82" s="163"/>
      <c r="W82" s="163"/>
      <c r="X82" s="163"/>
      <c r="Y82" s="163"/>
      <c r="Z82" s="162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71"/>
      <c r="AN82" s="172"/>
      <c r="AO82" s="172"/>
      <c r="AP82" s="172"/>
      <c r="AQ82" s="172"/>
      <c r="AR82" s="173"/>
      <c r="AS82" s="171"/>
      <c r="AT82" s="172"/>
      <c r="AU82" s="172"/>
      <c r="AV82" s="173"/>
      <c r="AW82" s="171"/>
      <c r="AX82" s="172"/>
      <c r="AY82" s="172"/>
      <c r="AZ82" s="172"/>
      <c r="BA82" s="172"/>
      <c r="BB82" s="173"/>
      <c r="BC82" s="171"/>
      <c r="BD82" s="172"/>
      <c r="BE82" s="172"/>
      <c r="BF82" s="172"/>
      <c r="BG82" s="172"/>
      <c r="BH82" s="173"/>
      <c r="BI82" s="171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3"/>
      <c r="CA82" s="171"/>
      <c r="CB82" s="172"/>
      <c r="CC82" s="172"/>
      <c r="CD82" s="172"/>
      <c r="CE82" s="173"/>
    </row>
    <row r="83" spans="1:83" ht="24.75" customHeight="1">
      <c r="A83" s="164" t="s">
        <v>12</v>
      </c>
      <c r="B83" s="164"/>
      <c r="C83" s="164"/>
      <c r="D83" s="164"/>
      <c r="E83" s="125" t="s">
        <v>13</v>
      </c>
      <c r="F83" s="126"/>
      <c r="G83" s="126"/>
      <c r="H83" s="126"/>
      <c r="I83" s="126"/>
      <c r="J83" s="126"/>
      <c r="K83" s="126"/>
      <c r="L83" s="126"/>
      <c r="M83" s="126"/>
      <c r="N83" s="126"/>
      <c r="O83" s="127"/>
      <c r="P83" s="164" t="s">
        <v>14</v>
      </c>
      <c r="Q83" s="164"/>
      <c r="R83" s="164"/>
      <c r="S83" s="164"/>
      <c r="T83" s="164"/>
      <c r="U83" s="164"/>
      <c r="V83" s="164"/>
      <c r="W83" s="164"/>
      <c r="X83" s="164"/>
      <c r="Y83" s="164"/>
      <c r="Z83" s="164" t="s">
        <v>15</v>
      </c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 t="s">
        <v>16</v>
      </c>
      <c r="AN83" s="164"/>
      <c r="AO83" s="164"/>
      <c r="AP83" s="164"/>
      <c r="AQ83" s="164"/>
      <c r="AR83" s="164"/>
      <c r="AS83" s="164" t="s">
        <v>17</v>
      </c>
      <c r="AT83" s="164"/>
      <c r="AU83" s="164"/>
      <c r="AV83" s="164"/>
      <c r="AW83" s="164" t="s">
        <v>18</v>
      </c>
      <c r="AX83" s="164"/>
      <c r="AY83" s="164"/>
      <c r="AZ83" s="164"/>
      <c r="BA83" s="164"/>
      <c r="BB83" s="164"/>
      <c r="BC83" s="164" t="s">
        <v>19</v>
      </c>
      <c r="BD83" s="164"/>
      <c r="BE83" s="164"/>
      <c r="BF83" s="164"/>
      <c r="BG83" s="164"/>
      <c r="BH83" s="164"/>
      <c r="BI83" s="125" t="s">
        <v>20</v>
      </c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7"/>
      <c r="CA83" s="174" t="s">
        <v>21</v>
      </c>
      <c r="CB83" s="174"/>
      <c r="CC83" s="174"/>
      <c r="CD83" s="174"/>
      <c r="CE83" s="174"/>
    </row>
    <row r="84" spans="1:83" ht="46.5" customHeight="1">
      <c r="A84" s="117" t="s">
        <v>12</v>
      </c>
      <c r="B84" s="117"/>
      <c r="C84" s="117"/>
      <c r="D84" s="117"/>
      <c r="E84" s="100" t="s">
        <v>94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2"/>
      <c r="P84" s="117" t="s">
        <v>95</v>
      </c>
      <c r="Q84" s="117"/>
      <c r="R84" s="117"/>
      <c r="S84" s="117"/>
      <c r="T84" s="117"/>
      <c r="U84" s="117"/>
      <c r="V84" s="117"/>
      <c r="W84" s="117"/>
      <c r="X84" s="117"/>
      <c r="Y84" s="117"/>
      <c r="Z84" s="228" t="s">
        <v>101</v>
      </c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164" t="s">
        <v>102</v>
      </c>
      <c r="AN84" s="164"/>
      <c r="AO84" s="164"/>
      <c r="AP84" s="164"/>
      <c r="AQ84" s="164"/>
      <c r="AR84" s="164"/>
      <c r="AS84" s="117" t="s">
        <v>103</v>
      </c>
      <c r="AT84" s="117"/>
      <c r="AU84" s="117"/>
      <c r="AV84" s="117"/>
      <c r="AW84" s="118">
        <f>AW85+AW86+AW87++AW88+AW89+AW90+AW91+AW92+AW93+AW94+AW95+AW96+AW97+AW98+AW99+AW100+AW101+AW102</f>
        <v>3462</v>
      </c>
      <c r="AX84" s="118"/>
      <c r="AY84" s="118"/>
      <c r="AZ84" s="118"/>
      <c r="BA84" s="118"/>
      <c r="BB84" s="118"/>
      <c r="BC84" s="118">
        <f>BC85+BC86+BC87++BC88+BC89+BC90+BC91+BC92+BC93+BC94+BC95+BC96+BC97+BC98+BC99+BC100+BC101+BC102</f>
        <v>3347</v>
      </c>
      <c r="BD84" s="118"/>
      <c r="BE84" s="118"/>
      <c r="BF84" s="118"/>
      <c r="BG84" s="118"/>
      <c r="BH84" s="118"/>
      <c r="BI84" s="275" t="s">
        <v>154</v>
      </c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/>
      <c r="BX84" s="276"/>
      <c r="BY84" s="276"/>
      <c r="BZ84" s="277"/>
      <c r="CA84" s="174"/>
      <c r="CB84" s="174"/>
      <c r="CC84" s="174"/>
      <c r="CD84" s="174"/>
      <c r="CE84" s="174"/>
    </row>
    <row r="85" spans="1:83" ht="54" customHeight="1">
      <c r="A85" s="128"/>
      <c r="B85" s="129"/>
      <c r="C85" s="129"/>
      <c r="D85" s="130"/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30"/>
      <c r="P85" s="128"/>
      <c r="Q85" s="129"/>
      <c r="R85" s="129"/>
      <c r="S85" s="129"/>
      <c r="T85" s="129"/>
      <c r="U85" s="129"/>
      <c r="V85" s="129"/>
      <c r="W85" s="129"/>
      <c r="X85" s="129"/>
      <c r="Y85" s="130"/>
      <c r="Z85" s="225" t="s">
        <v>73</v>
      </c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7"/>
      <c r="AM85" s="164"/>
      <c r="AN85" s="164"/>
      <c r="AO85" s="164"/>
      <c r="AP85" s="164"/>
      <c r="AQ85" s="164"/>
      <c r="AR85" s="164"/>
      <c r="AS85" s="117"/>
      <c r="AT85" s="117"/>
      <c r="AU85" s="117"/>
      <c r="AV85" s="117"/>
      <c r="AW85" s="118">
        <v>16</v>
      </c>
      <c r="AX85" s="118"/>
      <c r="AY85" s="118"/>
      <c r="AZ85" s="118"/>
      <c r="BA85" s="118"/>
      <c r="BB85" s="118"/>
      <c r="BC85" s="118">
        <v>16</v>
      </c>
      <c r="BD85" s="118"/>
      <c r="BE85" s="118"/>
      <c r="BF85" s="118"/>
      <c r="BG85" s="118"/>
      <c r="BH85" s="118"/>
      <c r="BI85" s="94" t="s">
        <v>120</v>
      </c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6"/>
      <c r="CA85" s="174"/>
      <c r="CB85" s="174"/>
      <c r="CC85" s="174"/>
      <c r="CD85" s="174"/>
      <c r="CE85" s="174"/>
    </row>
    <row r="86" spans="1:83" ht="67.5" customHeight="1">
      <c r="A86" s="143"/>
      <c r="B86" s="144"/>
      <c r="C86" s="144"/>
      <c r="D86" s="145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5"/>
      <c r="P86" s="143"/>
      <c r="Q86" s="144"/>
      <c r="R86" s="144"/>
      <c r="S86" s="144"/>
      <c r="T86" s="144"/>
      <c r="U86" s="144"/>
      <c r="V86" s="144"/>
      <c r="W86" s="144"/>
      <c r="X86" s="144"/>
      <c r="Y86" s="145"/>
      <c r="Z86" s="225" t="s">
        <v>79</v>
      </c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7"/>
      <c r="AM86" s="164"/>
      <c r="AN86" s="164"/>
      <c r="AO86" s="164"/>
      <c r="AP86" s="164"/>
      <c r="AQ86" s="164"/>
      <c r="AR86" s="164"/>
      <c r="AS86" s="117"/>
      <c r="AT86" s="117"/>
      <c r="AU86" s="117"/>
      <c r="AV86" s="117"/>
      <c r="AW86" s="118">
        <v>10</v>
      </c>
      <c r="AX86" s="118"/>
      <c r="AY86" s="118"/>
      <c r="AZ86" s="118"/>
      <c r="BA86" s="118"/>
      <c r="BB86" s="118"/>
      <c r="BC86" s="118">
        <v>10</v>
      </c>
      <c r="BD86" s="118"/>
      <c r="BE86" s="118"/>
      <c r="BF86" s="118"/>
      <c r="BG86" s="118"/>
      <c r="BH86" s="118"/>
      <c r="BI86" s="94" t="s">
        <v>120</v>
      </c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6"/>
      <c r="CA86" s="174"/>
      <c r="CB86" s="174"/>
      <c r="CC86" s="174"/>
      <c r="CD86" s="174"/>
      <c r="CE86" s="174"/>
    </row>
    <row r="87" spans="1:83" ht="64.5" customHeight="1">
      <c r="A87" s="137"/>
      <c r="B87" s="138"/>
      <c r="C87" s="138"/>
      <c r="D87" s="139"/>
      <c r="E87" s="137"/>
      <c r="F87" s="138"/>
      <c r="G87" s="138"/>
      <c r="H87" s="138"/>
      <c r="I87" s="138"/>
      <c r="J87" s="138"/>
      <c r="K87" s="138"/>
      <c r="L87" s="138"/>
      <c r="M87" s="138"/>
      <c r="N87" s="138"/>
      <c r="O87" s="139"/>
      <c r="P87" s="137"/>
      <c r="Q87" s="138"/>
      <c r="R87" s="138"/>
      <c r="S87" s="138"/>
      <c r="T87" s="138"/>
      <c r="U87" s="138"/>
      <c r="V87" s="138"/>
      <c r="W87" s="138"/>
      <c r="X87" s="138"/>
      <c r="Y87" s="139"/>
      <c r="Z87" s="220" t="s">
        <v>115</v>
      </c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2"/>
      <c r="AM87" s="164"/>
      <c r="AN87" s="164"/>
      <c r="AO87" s="164"/>
      <c r="AP87" s="164"/>
      <c r="AQ87" s="164"/>
      <c r="AR87" s="164"/>
      <c r="AS87" s="117"/>
      <c r="AT87" s="117"/>
      <c r="AU87" s="117"/>
      <c r="AV87" s="117"/>
      <c r="AW87" s="118">
        <v>675</v>
      </c>
      <c r="AX87" s="118"/>
      <c r="AY87" s="118"/>
      <c r="AZ87" s="118"/>
      <c r="BA87" s="118"/>
      <c r="BB87" s="118"/>
      <c r="BC87" s="118">
        <v>647</v>
      </c>
      <c r="BD87" s="118"/>
      <c r="BE87" s="118"/>
      <c r="BF87" s="118"/>
      <c r="BG87" s="118"/>
      <c r="BH87" s="118"/>
      <c r="BI87" s="278" t="s">
        <v>147</v>
      </c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80"/>
      <c r="CA87" s="174"/>
      <c r="CB87" s="174"/>
      <c r="CC87" s="174"/>
      <c r="CD87" s="174"/>
      <c r="CE87" s="174"/>
    </row>
    <row r="88" spans="1:83" ht="66" customHeight="1">
      <c r="A88" s="128"/>
      <c r="B88" s="129"/>
      <c r="C88" s="129"/>
      <c r="D88" s="130"/>
      <c r="E88" s="128"/>
      <c r="F88" s="129"/>
      <c r="G88" s="129"/>
      <c r="H88" s="129"/>
      <c r="I88" s="129"/>
      <c r="J88" s="129"/>
      <c r="K88" s="129"/>
      <c r="L88" s="129"/>
      <c r="M88" s="129"/>
      <c r="N88" s="129"/>
      <c r="O88" s="130"/>
      <c r="P88" s="128"/>
      <c r="Q88" s="129"/>
      <c r="R88" s="129"/>
      <c r="S88" s="129"/>
      <c r="T88" s="129"/>
      <c r="U88" s="129"/>
      <c r="V88" s="129"/>
      <c r="W88" s="129"/>
      <c r="X88" s="129"/>
      <c r="Y88" s="130"/>
      <c r="Z88" s="220" t="s">
        <v>81</v>
      </c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2"/>
      <c r="AM88" s="164"/>
      <c r="AN88" s="164"/>
      <c r="AO88" s="164"/>
      <c r="AP88" s="164"/>
      <c r="AQ88" s="164"/>
      <c r="AR88" s="164"/>
      <c r="AS88" s="117"/>
      <c r="AT88" s="117"/>
      <c r="AU88" s="117"/>
      <c r="AV88" s="117"/>
      <c r="AW88" s="118">
        <v>470</v>
      </c>
      <c r="AX88" s="118"/>
      <c r="AY88" s="118"/>
      <c r="AZ88" s="118"/>
      <c r="BA88" s="118"/>
      <c r="BB88" s="118"/>
      <c r="BC88" s="118">
        <v>438</v>
      </c>
      <c r="BD88" s="118"/>
      <c r="BE88" s="118"/>
      <c r="BF88" s="118"/>
      <c r="BG88" s="118"/>
      <c r="BH88" s="118"/>
      <c r="BI88" s="278" t="s">
        <v>148</v>
      </c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80"/>
      <c r="CA88" s="174"/>
      <c r="CB88" s="174"/>
      <c r="CC88" s="174"/>
      <c r="CD88" s="174"/>
      <c r="CE88" s="174"/>
    </row>
    <row r="89" spans="1:83" ht="64.5" customHeight="1">
      <c r="A89" s="143"/>
      <c r="B89" s="144"/>
      <c r="C89" s="144"/>
      <c r="D89" s="145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5"/>
      <c r="P89" s="143"/>
      <c r="Q89" s="144"/>
      <c r="R89" s="144"/>
      <c r="S89" s="144"/>
      <c r="T89" s="144"/>
      <c r="U89" s="144"/>
      <c r="V89" s="144"/>
      <c r="W89" s="144"/>
      <c r="X89" s="144"/>
      <c r="Y89" s="145"/>
      <c r="Z89" s="220" t="s">
        <v>84</v>
      </c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2"/>
      <c r="AM89" s="164"/>
      <c r="AN89" s="164"/>
      <c r="AO89" s="164"/>
      <c r="AP89" s="164"/>
      <c r="AQ89" s="164"/>
      <c r="AR89" s="164"/>
      <c r="AS89" s="117"/>
      <c r="AT89" s="117"/>
      <c r="AU89" s="117"/>
      <c r="AV89" s="117"/>
      <c r="AW89" s="118">
        <v>115</v>
      </c>
      <c r="AX89" s="118"/>
      <c r="AY89" s="118"/>
      <c r="AZ89" s="118"/>
      <c r="BA89" s="118"/>
      <c r="BB89" s="118"/>
      <c r="BC89" s="118">
        <v>111</v>
      </c>
      <c r="BD89" s="118"/>
      <c r="BE89" s="118"/>
      <c r="BF89" s="118"/>
      <c r="BG89" s="118"/>
      <c r="BH89" s="118"/>
      <c r="BI89" s="278" t="s">
        <v>149</v>
      </c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80"/>
      <c r="CA89" s="174"/>
      <c r="CB89" s="174"/>
      <c r="CC89" s="174"/>
      <c r="CD89" s="174"/>
      <c r="CE89" s="174"/>
    </row>
    <row r="90" spans="1:83" ht="63" customHeight="1">
      <c r="A90" s="143"/>
      <c r="B90" s="144"/>
      <c r="C90" s="144"/>
      <c r="D90" s="145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5"/>
      <c r="P90" s="143"/>
      <c r="Q90" s="144"/>
      <c r="R90" s="144"/>
      <c r="S90" s="144"/>
      <c r="T90" s="144"/>
      <c r="U90" s="144"/>
      <c r="V90" s="144"/>
      <c r="W90" s="144"/>
      <c r="X90" s="144"/>
      <c r="Y90" s="145"/>
      <c r="Z90" s="220" t="s">
        <v>85</v>
      </c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2"/>
      <c r="AM90" s="164"/>
      <c r="AN90" s="164"/>
      <c r="AO90" s="164"/>
      <c r="AP90" s="164"/>
      <c r="AQ90" s="164"/>
      <c r="AR90" s="164"/>
      <c r="AS90" s="117"/>
      <c r="AT90" s="117"/>
      <c r="AU90" s="117"/>
      <c r="AV90" s="117"/>
      <c r="AW90" s="118">
        <v>106</v>
      </c>
      <c r="AX90" s="118"/>
      <c r="AY90" s="118"/>
      <c r="AZ90" s="118"/>
      <c r="BA90" s="118"/>
      <c r="BB90" s="118"/>
      <c r="BC90" s="118">
        <v>105</v>
      </c>
      <c r="BD90" s="118"/>
      <c r="BE90" s="118"/>
      <c r="BF90" s="118"/>
      <c r="BG90" s="118"/>
      <c r="BH90" s="118"/>
      <c r="BI90" s="278" t="s">
        <v>142</v>
      </c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80"/>
      <c r="CA90" s="174"/>
      <c r="CB90" s="174"/>
      <c r="CC90" s="174"/>
      <c r="CD90" s="174"/>
      <c r="CE90" s="174"/>
    </row>
    <row r="91" spans="1:83" ht="66" customHeight="1">
      <c r="A91" s="143"/>
      <c r="B91" s="144"/>
      <c r="C91" s="144"/>
      <c r="D91" s="145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5"/>
      <c r="P91" s="143"/>
      <c r="Q91" s="144"/>
      <c r="R91" s="144"/>
      <c r="S91" s="144"/>
      <c r="T91" s="144"/>
      <c r="U91" s="144"/>
      <c r="V91" s="144"/>
      <c r="W91" s="144"/>
      <c r="X91" s="144"/>
      <c r="Y91" s="145"/>
      <c r="Z91" s="220" t="s">
        <v>86</v>
      </c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2"/>
      <c r="AM91" s="164"/>
      <c r="AN91" s="164"/>
      <c r="AO91" s="164"/>
      <c r="AP91" s="164"/>
      <c r="AQ91" s="164"/>
      <c r="AR91" s="164"/>
      <c r="AS91" s="117"/>
      <c r="AT91" s="117"/>
      <c r="AU91" s="117"/>
      <c r="AV91" s="117"/>
      <c r="AW91" s="118">
        <v>605</v>
      </c>
      <c r="AX91" s="118"/>
      <c r="AY91" s="118"/>
      <c r="AZ91" s="118"/>
      <c r="BA91" s="118"/>
      <c r="BB91" s="118"/>
      <c r="BC91" s="118">
        <v>605</v>
      </c>
      <c r="BD91" s="118"/>
      <c r="BE91" s="118"/>
      <c r="BF91" s="118"/>
      <c r="BG91" s="118"/>
      <c r="BH91" s="118"/>
      <c r="BI91" s="94" t="s">
        <v>120</v>
      </c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6"/>
      <c r="CA91" s="174"/>
      <c r="CB91" s="174"/>
      <c r="CC91" s="174"/>
      <c r="CD91" s="174"/>
      <c r="CE91" s="174"/>
    </row>
    <row r="92" spans="1:83" ht="62.25" customHeight="1">
      <c r="A92" s="143"/>
      <c r="B92" s="144"/>
      <c r="C92" s="144"/>
      <c r="D92" s="145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5"/>
      <c r="P92" s="143"/>
      <c r="Q92" s="144"/>
      <c r="R92" s="144"/>
      <c r="S92" s="144"/>
      <c r="T92" s="144"/>
      <c r="U92" s="144"/>
      <c r="V92" s="144"/>
      <c r="W92" s="144"/>
      <c r="X92" s="144"/>
      <c r="Y92" s="145"/>
      <c r="Z92" s="220" t="s">
        <v>128</v>
      </c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2"/>
      <c r="AM92" s="164"/>
      <c r="AN92" s="164"/>
      <c r="AO92" s="164"/>
      <c r="AP92" s="164"/>
      <c r="AQ92" s="164"/>
      <c r="AR92" s="164"/>
      <c r="AS92" s="117"/>
      <c r="AT92" s="117"/>
      <c r="AU92" s="117"/>
      <c r="AV92" s="117"/>
      <c r="AW92" s="118">
        <v>405</v>
      </c>
      <c r="AX92" s="118"/>
      <c r="AY92" s="118"/>
      <c r="AZ92" s="118"/>
      <c r="BA92" s="118"/>
      <c r="BB92" s="118"/>
      <c r="BC92" s="118">
        <v>382</v>
      </c>
      <c r="BD92" s="118"/>
      <c r="BE92" s="118"/>
      <c r="BF92" s="118"/>
      <c r="BG92" s="118"/>
      <c r="BH92" s="118"/>
      <c r="BI92" s="278" t="s">
        <v>140</v>
      </c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80"/>
      <c r="CA92" s="174"/>
      <c r="CB92" s="174"/>
      <c r="CC92" s="174"/>
      <c r="CD92" s="174"/>
      <c r="CE92" s="174"/>
    </row>
    <row r="93" spans="1:83" ht="61.5" customHeight="1">
      <c r="A93" s="143"/>
      <c r="B93" s="144"/>
      <c r="C93" s="144"/>
      <c r="D93" s="145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5"/>
      <c r="P93" s="143"/>
      <c r="Q93" s="144"/>
      <c r="R93" s="144"/>
      <c r="S93" s="144"/>
      <c r="T93" s="144"/>
      <c r="U93" s="144"/>
      <c r="V93" s="144"/>
      <c r="W93" s="144"/>
      <c r="X93" s="144"/>
      <c r="Y93" s="145"/>
      <c r="Z93" s="220" t="s">
        <v>135</v>
      </c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2"/>
      <c r="AM93" s="164"/>
      <c r="AN93" s="164"/>
      <c r="AO93" s="164"/>
      <c r="AP93" s="164"/>
      <c r="AQ93" s="164"/>
      <c r="AR93" s="164"/>
      <c r="AS93" s="117"/>
      <c r="AT93" s="117"/>
      <c r="AU93" s="117"/>
      <c r="AV93" s="117"/>
      <c r="AW93" s="118">
        <v>410</v>
      </c>
      <c r="AX93" s="118"/>
      <c r="AY93" s="118"/>
      <c r="AZ93" s="118"/>
      <c r="BA93" s="118"/>
      <c r="BB93" s="118"/>
      <c r="BC93" s="118">
        <v>406</v>
      </c>
      <c r="BD93" s="118"/>
      <c r="BE93" s="118"/>
      <c r="BF93" s="118"/>
      <c r="BG93" s="118"/>
      <c r="BH93" s="118"/>
      <c r="BI93" s="278" t="s">
        <v>150</v>
      </c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80"/>
      <c r="CA93" s="174"/>
      <c r="CB93" s="174"/>
      <c r="CC93" s="174"/>
      <c r="CD93" s="174"/>
      <c r="CE93" s="174"/>
    </row>
    <row r="94" spans="1:83" ht="39.75" customHeight="1">
      <c r="A94" s="143"/>
      <c r="B94" s="144"/>
      <c r="C94" s="144"/>
      <c r="D94" s="145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5"/>
      <c r="P94" s="143"/>
      <c r="Q94" s="144"/>
      <c r="R94" s="144"/>
      <c r="S94" s="144"/>
      <c r="T94" s="144"/>
      <c r="U94" s="144"/>
      <c r="V94" s="144"/>
      <c r="W94" s="144"/>
      <c r="X94" s="144"/>
      <c r="Y94" s="145"/>
      <c r="Z94" s="220" t="s">
        <v>88</v>
      </c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2"/>
      <c r="AM94" s="164"/>
      <c r="AN94" s="164"/>
      <c r="AO94" s="164"/>
      <c r="AP94" s="164"/>
      <c r="AQ94" s="164"/>
      <c r="AR94" s="164"/>
      <c r="AS94" s="117"/>
      <c r="AT94" s="117"/>
      <c r="AU94" s="117"/>
      <c r="AV94" s="117"/>
      <c r="AW94" s="118">
        <v>70</v>
      </c>
      <c r="AX94" s="118"/>
      <c r="AY94" s="118"/>
      <c r="AZ94" s="118"/>
      <c r="BA94" s="118"/>
      <c r="BB94" s="118"/>
      <c r="BC94" s="118">
        <v>70</v>
      </c>
      <c r="BD94" s="118"/>
      <c r="BE94" s="118"/>
      <c r="BF94" s="118"/>
      <c r="BG94" s="118"/>
      <c r="BH94" s="118"/>
      <c r="BI94" s="94" t="s">
        <v>120</v>
      </c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6"/>
      <c r="CA94" s="174"/>
      <c r="CB94" s="174"/>
      <c r="CC94" s="174"/>
      <c r="CD94" s="174"/>
      <c r="CE94" s="174"/>
    </row>
    <row r="95" spans="1:83" ht="61.5" customHeight="1">
      <c r="A95" s="143"/>
      <c r="B95" s="144"/>
      <c r="C95" s="144"/>
      <c r="D95" s="145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5"/>
      <c r="P95" s="143"/>
      <c r="Q95" s="144"/>
      <c r="R95" s="144"/>
      <c r="S95" s="144"/>
      <c r="T95" s="144"/>
      <c r="U95" s="144"/>
      <c r="V95" s="144"/>
      <c r="W95" s="144"/>
      <c r="X95" s="144"/>
      <c r="Y95" s="145"/>
      <c r="Z95" s="220" t="s">
        <v>89</v>
      </c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2"/>
      <c r="AM95" s="164"/>
      <c r="AN95" s="164"/>
      <c r="AO95" s="164"/>
      <c r="AP95" s="164"/>
      <c r="AQ95" s="164"/>
      <c r="AR95" s="164"/>
      <c r="AS95" s="117"/>
      <c r="AT95" s="117"/>
      <c r="AU95" s="117"/>
      <c r="AV95" s="117"/>
      <c r="AW95" s="118">
        <v>420</v>
      </c>
      <c r="AX95" s="118"/>
      <c r="AY95" s="118"/>
      <c r="AZ95" s="118"/>
      <c r="BA95" s="118"/>
      <c r="BB95" s="118"/>
      <c r="BC95" s="118">
        <v>400</v>
      </c>
      <c r="BD95" s="118"/>
      <c r="BE95" s="118"/>
      <c r="BF95" s="118"/>
      <c r="BG95" s="118"/>
      <c r="BH95" s="118"/>
      <c r="BI95" s="278" t="s">
        <v>151</v>
      </c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80"/>
      <c r="CA95" s="174"/>
      <c r="CB95" s="174"/>
      <c r="CC95" s="174"/>
      <c r="CD95" s="174"/>
      <c r="CE95" s="174"/>
    </row>
    <row r="96" spans="1:83" ht="51" customHeight="1">
      <c r="A96" s="143"/>
      <c r="B96" s="144"/>
      <c r="C96" s="144"/>
      <c r="D96" s="145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5"/>
      <c r="P96" s="143"/>
      <c r="Q96" s="144"/>
      <c r="R96" s="144"/>
      <c r="S96" s="144"/>
      <c r="T96" s="144"/>
      <c r="U96" s="144"/>
      <c r="V96" s="144"/>
      <c r="W96" s="144"/>
      <c r="X96" s="144"/>
      <c r="Y96" s="145"/>
      <c r="Z96" s="220" t="s">
        <v>116</v>
      </c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2"/>
      <c r="AM96" s="164"/>
      <c r="AN96" s="164"/>
      <c r="AO96" s="164"/>
      <c r="AP96" s="164"/>
      <c r="AQ96" s="164"/>
      <c r="AR96" s="164"/>
      <c r="AS96" s="117"/>
      <c r="AT96" s="117"/>
      <c r="AU96" s="117"/>
      <c r="AV96" s="117"/>
      <c r="AW96" s="118">
        <v>35</v>
      </c>
      <c r="AX96" s="118"/>
      <c r="AY96" s="118"/>
      <c r="AZ96" s="118"/>
      <c r="BA96" s="118"/>
      <c r="BB96" s="118"/>
      <c r="BC96" s="118">
        <v>35</v>
      </c>
      <c r="BD96" s="118"/>
      <c r="BE96" s="118"/>
      <c r="BF96" s="118"/>
      <c r="BG96" s="118"/>
      <c r="BH96" s="118"/>
      <c r="BI96" s="94" t="s">
        <v>120</v>
      </c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6"/>
      <c r="CA96" s="174"/>
      <c r="CB96" s="174"/>
      <c r="CC96" s="174"/>
      <c r="CD96" s="174"/>
      <c r="CE96" s="174"/>
    </row>
    <row r="97" spans="1:83" ht="62.25" customHeight="1">
      <c r="A97" s="143"/>
      <c r="B97" s="144"/>
      <c r="C97" s="144"/>
      <c r="D97" s="145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5"/>
      <c r="P97" s="143"/>
      <c r="Q97" s="144"/>
      <c r="R97" s="144"/>
      <c r="S97" s="144"/>
      <c r="T97" s="144"/>
      <c r="U97" s="144"/>
      <c r="V97" s="144"/>
      <c r="W97" s="144"/>
      <c r="X97" s="144"/>
      <c r="Y97" s="145"/>
      <c r="Z97" s="223" t="s">
        <v>91</v>
      </c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164"/>
      <c r="AN97" s="164"/>
      <c r="AO97" s="164"/>
      <c r="AP97" s="164"/>
      <c r="AQ97" s="164"/>
      <c r="AR97" s="164"/>
      <c r="AS97" s="117"/>
      <c r="AT97" s="117"/>
      <c r="AU97" s="117"/>
      <c r="AV97" s="117"/>
      <c r="AW97" s="118">
        <v>22</v>
      </c>
      <c r="AX97" s="118"/>
      <c r="AY97" s="118"/>
      <c r="AZ97" s="118"/>
      <c r="BA97" s="118"/>
      <c r="BB97" s="118"/>
      <c r="BC97" s="118">
        <v>21</v>
      </c>
      <c r="BD97" s="118"/>
      <c r="BE97" s="118"/>
      <c r="BF97" s="118"/>
      <c r="BG97" s="118"/>
      <c r="BH97" s="118"/>
      <c r="BI97" s="278" t="s">
        <v>152</v>
      </c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80"/>
      <c r="CA97" s="174"/>
      <c r="CB97" s="174"/>
      <c r="CC97" s="174"/>
      <c r="CD97" s="174"/>
      <c r="CE97" s="174"/>
    </row>
    <row r="98" spans="1:83" ht="60.75" customHeight="1">
      <c r="A98" s="143"/>
      <c r="B98" s="144"/>
      <c r="C98" s="144"/>
      <c r="D98" s="145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5"/>
      <c r="P98" s="143"/>
      <c r="Q98" s="144"/>
      <c r="R98" s="144"/>
      <c r="S98" s="144"/>
      <c r="T98" s="144"/>
      <c r="U98" s="144"/>
      <c r="V98" s="144"/>
      <c r="W98" s="144"/>
      <c r="X98" s="144"/>
      <c r="Y98" s="145"/>
      <c r="Z98" s="220" t="s">
        <v>117</v>
      </c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164"/>
      <c r="AN98" s="164"/>
      <c r="AO98" s="164"/>
      <c r="AP98" s="164"/>
      <c r="AQ98" s="164"/>
      <c r="AR98" s="164"/>
      <c r="AS98" s="117"/>
      <c r="AT98" s="117"/>
      <c r="AU98" s="117"/>
      <c r="AV98" s="117"/>
      <c r="AW98" s="118">
        <v>20</v>
      </c>
      <c r="AX98" s="118"/>
      <c r="AY98" s="118"/>
      <c r="AZ98" s="118"/>
      <c r="BA98" s="118"/>
      <c r="BB98" s="118"/>
      <c r="BC98" s="118">
        <v>19</v>
      </c>
      <c r="BD98" s="118"/>
      <c r="BE98" s="118"/>
      <c r="BF98" s="118"/>
      <c r="BG98" s="118"/>
      <c r="BH98" s="118"/>
      <c r="BI98" s="278" t="s">
        <v>141</v>
      </c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80"/>
      <c r="CA98" s="174"/>
      <c r="CB98" s="174"/>
      <c r="CC98" s="174"/>
      <c r="CD98" s="174"/>
      <c r="CE98" s="174"/>
    </row>
    <row r="99" spans="1:83" ht="66" customHeight="1">
      <c r="A99" s="143"/>
      <c r="B99" s="144"/>
      <c r="C99" s="144"/>
      <c r="D99" s="145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5"/>
      <c r="P99" s="143"/>
      <c r="Q99" s="144"/>
      <c r="R99" s="144"/>
      <c r="S99" s="144"/>
      <c r="T99" s="144"/>
      <c r="U99" s="144"/>
      <c r="V99" s="144"/>
      <c r="W99" s="144"/>
      <c r="X99" s="144"/>
      <c r="Y99" s="145"/>
      <c r="Z99" s="220" t="s">
        <v>92</v>
      </c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2"/>
      <c r="AM99" s="164"/>
      <c r="AN99" s="164"/>
      <c r="AO99" s="164"/>
      <c r="AP99" s="164"/>
      <c r="AQ99" s="164"/>
      <c r="AR99" s="164"/>
      <c r="AS99" s="117"/>
      <c r="AT99" s="117"/>
      <c r="AU99" s="117"/>
      <c r="AV99" s="117"/>
      <c r="AW99" s="118">
        <v>14</v>
      </c>
      <c r="AX99" s="118"/>
      <c r="AY99" s="118"/>
      <c r="AZ99" s="118"/>
      <c r="BA99" s="118"/>
      <c r="BB99" s="118"/>
      <c r="BC99" s="118">
        <v>12</v>
      </c>
      <c r="BD99" s="118"/>
      <c r="BE99" s="118"/>
      <c r="BF99" s="118"/>
      <c r="BG99" s="118"/>
      <c r="BH99" s="118"/>
      <c r="BI99" s="278" t="s">
        <v>153</v>
      </c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80"/>
      <c r="CA99" s="174"/>
      <c r="CB99" s="174"/>
      <c r="CC99" s="174"/>
      <c r="CD99" s="174"/>
      <c r="CE99" s="174"/>
    </row>
    <row r="100" spans="1:83" ht="51.75" customHeight="1">
      <c r="A100" s="143"/>
      <c r="B100" s="144"/>
      <c r="C100" s="144"/>
      <c r="D100" s="145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5"/>
      <c r="P100" s="143"/>
      <c r="Q100" s="144"/>
      <c r="R100" s="144"/>
      <c r="S100" s="144"/>
      <c r="T100" s="144"/>
      <c r="U100" s="144"/>
      <c r="V100" s="144"/>
      <c r="W100" s="144"/>
      <c r="X100" s="144"/>
      <c r="Y100" s="145"/>
      <c r="Z100" s="220" t="s">
        <v>118</v>
      </c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2"/>
      <c r="AM100" s="164"/>
      <c r="AN100" s="164"/>
      <c r="AO100" s="164"/>
      <c r="AP100" s="164"/>
      <c r="AQ100" s="164"/>
      <c r="AR100" s="164"/>
      <c r="AS100" s="117"/>
      <c r="AT100" s="117"/>
      <c r="AU100" s="117"/>
      <c r="AV100" s="117"/>
      <c r="AW100" s="118">
        <v>28</v>
      </c>
      <c r="AX100" s="118"/>
      <c r="AY100" s="118"/>
      <c r="AZ100" s="118"/>
      <c r="BA100" s="118"/>
      <c r="BB100" s="118"/>
      <c r="BC100" s="118">
        <v>28</v>
      </c>
      <c r="BD100" s="118"/>
      <c r="BE100" s="118"/>
      <c r="BF100" s="118"/>
      <c r="BG100" s="118"/>
      <c r="BH100" s="118"/>
      <c r="BI100" s="94" t="s">
        <v>120</v>
      </c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6"/>
      <c r="CA100" s="174"/>
      <c r="CB100" s="174"/>
      <c r="CC100" s="174"/>
      <c r="CD100" s="174"/>
      <c r="CE100" s="174"/>
    </row>
    <row r="101" spans="1:83" ht="49.5" customHeight="1">
      <c r="A101" s="143"/>
      <c r="B101" s="144"/>
      <c r="C101" s="144"/>
      <c r="D101" s="145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5"/>
      <c r="P101" s="143"/>
      <c r="Q101" s="144"/>
      <c r="R101" s="144"/>
      <c r="S101" s="144"/>
      <c r="T101" s="144"/>
      <c r="U101" s="144"/>
      <c r="V101" s="144"/>
      <c r="W101" s="144"/>
      <c r="X101" s="144"/>
      <c r="Y101" s="145"/>
      <c r="Z101" s="220" t="s">
        <v>107</v>
      </c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2"/>
      <c r="AM101" s="164"/>
      <c r="AN101" s="164"/>
      <c r="AO101" s="164"/>
      <c r="AP101" s="164"/>
      <c r="AQ101" s="164"/>
      <c r="AR101" s="164"/>
      <c r="AS101" s="117"/>
      <c r="AT101" s="117"/>
      <c r="AU101" s="117"/>
      <c r="AV101" s="117"/>
      <c r="AW101" s="118">
        <v>13</v>
      </c>
      <c r="AX101" s="118"/>
      <c r="AY101" s="118"/>
      <c r="AZ101" s="118"/>
      <c r="BA101" s="118"/>
      <c r="BB101" s="118"/>
      <c r="BC101" s="118">
        <v>13</v>
      </c>
      <c r="BD101" s="118"/>
      <c r="BE101" s="118"/>
      <c r="BF101" s="118"/>
      <c r="BG101" s="118"/>
      <c r="BH101" s="118"/>
      <c r="BI101" s="94" t="s">
        <v>120</v>
      </c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6"/>
      <c r="CA101" s="174"/>
      <c r="CB101" s="174"/>
      <c r="CC101" s="174"/>
      <c r="CD101" s="174"/>
      <c r="CE101" s="174"/>
    </row>
    <row r="102" spans="1:83" ht="54" customHeight="1">
      <c r="A102" s="137"/>
      <c r="B102" s="138"/>
      <c r="C102" s="138"/>
      <c r="D102" s="139"/>
      <c r="E102" s="137"/>
      <c r="F102" s="138"/>
      <c r="G102" s="138"/>
      <c r="H102" s="138"/>
      <c r="I102" s="138"/>
      <c r="J102" s="138"/>
      <c r="K102" s="138"/>
      <c r="L102" s="138"/>
      <c r="M102" s="138"/>
      <c r="N102" s="138"/>
      <c r="O102" s="139"/>
      <c r="P102" s="137"/>
      <c r="Q102" s="138"/>
      <c r="R102" s="138"/>
      <c r="S102" s="138"/>
      <c r="T102" s="138"/>
      <c r="U102" s="138"/>
      <c r="V102" s="138"/>
      <c r="W102" s="138"/>
      <c r="X102" s="138"/>
      <c r="Y102" s="139"/>
      <c r="Z102" s="220" t="s">
        <v>119</v>
      </c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2"/>
      <c r="AM102" s="164"/>
      <c r="AN102" s="164"/>
      <c r="AO102" s="164"/>
      <c r="AP102" s="164"/>
      <c r="AQ102" s="164"/>
      <c r="AR102" s="164"/>
      <c r="AS102" s="117"/>
      <c r="AT102" s="117"/>
      <c r="AU102" s="117"/>
      <c r="AV102" s="117"/>
      <c r="AW102" s="118">
        <v>28</v>
      </c>
      <c r="AX102" s="118"/>
      <c r="AY102" s="118"/>
      <c r="AZ102" s="118"/>
      <c r="BA102" s="118"/>
      <c r="BB102" s="118"/>
      <c r="BC102" s="118">
        <v>29</v>
      </c>
      <c r="BD102" s="118"/>
      <c r="BE102" s="118"/>
      <c r="BF102" s="118"/>
      <c r="BG102" s="118"/>
      <c r="BH102" s="118"/>
      <c r="BI102" s="94" t="s">
        <v>138</v>
      </c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6"/>
      <c r="CA102" s="174"/>
      <c r="CB102" s="174"/>
      <c r="CC102" s="174"/>
      <c r="CD102" s="174"/>
      <c r="CE102" s="174"/>
    </row>
    <row r="103" spans="1:83" ht="12" customHeight="1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</row>
    <row r="104" spans="1:83" ht="17.25" customHeight="1">
      <c r="A104" s="205" t="s">
        <v>62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135" t="s">
        <v>13</v>
      </c>
      <c r="AQ104" s="135"/>
      <c r="AR104" s="135"/>
      <c r="AS104" s="135"/>
      <c r="AT104" s="135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</row>
    <row r="105" spans="1:46" ht="12.75" customHeight="1" thickBo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43"/>
      <c r="AQ105" s="43"/>
      <c r="AR105" s="43"/>
      <c r="AS105" s="43"/>
      <c r="AT105" s="43"/>
    </row>
    <row r="106" spans="1:83" ht="15">
      <c r="A106" s="175" t="s">
        <v>48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16"/>
      <c r="BC106" s="119" t="s">
        <v>69</v>
      </c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20"/>
      <c r="BV106" s="207" t="s">
        <v>127</v>
      </c>
      <c r="BW106" s="208"/>
      <c r="BX106" s="208"/>
      <c r="BY106" s="208"/>
      <c r="BZ106" s="208"/>
      <c r="CA106" s="208"/>
      <c r="CB106" s="208"/>
      <c r="CC106" s="208"/>
      <c r="CD106" s="208"/>
      <c r="CE106" s="209"/>
    </row>
    <row r="107" spans="1:83" ht="78.75" customHeight="1">
      <c r="A107" s="216" t="s">
        <v>106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16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20"/>
      <c r="BV107" s="210"/>
      <c r="BW107" s="211"/>
      <c r="BX107" s="211"/>
      <c r="BY107" s="211"/>
      <c r="BZ107" s="211"/>
      <c r="CA107" s="211"/>
      <c r="CB107" s="211"/>
      <c r="CC107" s="211"/>
      <c r="CD107" s="211"/>
      <c r="CE107" s="212"/>
    </row>
    <row r="108" spans="1:83" ht="15.75" thickBot="1">
      <c r="A108" s="175" t="s">
        <v>49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16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20"/>
      <c r="BV108" s="213"/>
      <c r="BW108" s="214"/>
      <c r="BX108" s="214"/>
      <c r="BY108" s="214"/>
      <c r="BZ108" s="214"/>
      <c r="CA108" s="214"/>
      <c r="CB108" s="214"/>
      <c r="CC108" s="214"/>
      <c r="CD108" s="214"/>
      <c r="CE108" s="215"/>
    </row>
    <row r="109" spans="1:83" ht="87.75" customHeight="1">
      <c r="A109" s="218" t="s">
        <v>134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</row>
    <row r="110" spans="1:83" ht="15">
      <c r="A110" s="175" t="s">
        <v>54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</row>
    <row r="111" spans="1:83" ht="15">
      <c r="A111" s="175" t="s">
        <v>55</v>
      </c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</row>
    <row r="112" spans="1:83" ht="3.75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</row>
    <row r="113" spans="1:83" ht="15">
      <c r="A113" s="163" t="s">
        <v>41</v>
      </c>
      <c r="B113" s="163"/>
      <c r="C113" s="163"/>
      <c r="D113" s="163"/>
      <c r="E113" s="163" t="s">
        <v>22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 t="s">
        <v>23</v>
      </c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1" t="s">
        <v>24</v>
      </c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2"/>
    </row>
    <row r="114" spans="1:83" ht="37.5" customHeight="1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5" t="s">
        <v>42</v>
      </c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7"/>
      <c r="AX114" s="163" t="s">
        <v>25</v>
      </c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5" t="s">
        <v>32</v>
      </c>
      <c r="BI114" s="166"/>
      <c r="BJ114" s="166"/>
      <c r="BK114" s="166"/>
      <c r="BL114" s="166"/>
      <c r="BM114" s="167"/>
      <c r="BN114" s="165" t="s">
        <v>33</v>
      </c>
      <c r="BO114" s="166"/>
      <c r="BP114" s="166"/>
      <c r="BQ114" s="166"/>
      <c r="BR114" s="166"/>
      <c r="BS114" s="167"/>
      <c r="BT114" s="165" t="s">
        <v>34</v>
      </c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7"/>
    </row>
    <row r="115" spans="1:83" ht="15">
      <c r="A115" s="163"/>
      <c r="B115" s="163"/>
      <c r="C115" s="163"/>
      <c r="D115" s="163"/>
      <c r="E115" s="163" t="s">
        <v>42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 t="s">
        <v>42</v>
      </c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8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70"/>
      <c r="AX115" s="163" t="s">
        <v>43</v>
      </c>
      <c r="AY115" s="163"/>
      <c r="AZ115" s="163"/>
      <c r="BA115" s="163"/>
      <c r="BB115" s="224" t="s">
        <v>26</v>
      </c>
      <c r="BC115" s="224"/>
      <c r="BD115" s="224"/>
      <c r="BE115" s="224"/>
      <c r="BF115" s="224"/>
      <c r="BG115" s="224"/>
      <c r="BH115" s="168"/>
      <c r="BI115" s="169"/>
      <c r="BJ115" s="169"/>
      <c r="BK115" s="169"/>
      <c r="BL115" s="169"/>
      <c r="BM115" s="170"/>
      <c r="BN115" s="168"/>
      <c r="BO115" s="169"/>
      <c r="BP115" s="169"/>
      <c r="BQ115" s="169"/>
      <c r="BR115" s="169"/>
      <c r="BS115" s="170"/>
      <c r="BT115" s="168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70"/>
    </row>
    <row r="116" spans="1:83" ht="9.75" customHeight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71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3"/>
      <c r="AX116" s="163"/>
      <c r="AY116" s="163"/>
      <c r="AZ116" s="163"/>
      <c r="BA116" s="163"/>
      <c r="BB116" s="224"/>
      <c r="BC116" s="224"/>
      <c r="BD116" s="224"/>
      <c r="BE116" s="224"/>
      <c r="BF116" s="224"/>
      <c r="BG116" s="224"/>
      <c r="BH116" s="171"/>
      <c r="BI116" s="172"/>
      <c r="BJ116" s="172"/>
      <c r="BK116" s="172"/>
      <c r="BL116" s="172"/>
      <c r="BM116" s="173"/>
      <c r="BN116" s="171"/>
      <c r="BO116" s="172"/>
      <c r="BP116" s="172"/>
      <c r="BQ116" s="172"/>
      <c r="BR116" s="172"/>
      <c r="BS116" s="173"/>
      <c r="BT116" s="171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3"/>
    </row>
    <row r="117" spans="1:83" ht="14.25" customHeight="1">
      <c r="A117" s="164" t="s">
        <v>12</v>
      </c>
      <c r="B117" s="164"/>
      <c r="C117" s="164"/>
      <c r="D117" s="164"/>
      <c r="E117" s="164" t="s">
        <v>13</v>
      </c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26" t="s">
        <v>14</v>
      </c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7"/>
      <c r="AE117" s="125" t="s">
        <v>15</v>
      </c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7"/>
      <c r="AX117" s="164" t="s">
        <v>16</v>
      </c>
      <c r="AY117" s="164"/>
      <c r="AZ117" s="164"/>
      <c r="BA117" s="164"/>
      <c r="BB117" s="164" t="s">
        <v>17</v>
      </c>
      <c r="BC117" s="164"/>
      <c r="BD117" s="164"/>
      <c r="BE117" s="164"/>
      <c r="BF117" s="164"/>
      <c r="BG117" s="164"/>
      <c r="BH117" s="164" t="s">
        <v>18</v>
      </c>
      <c r="BI117" s="164"/>
      <c r="BJ117" s="164"/>
      <c r="BK117" s="164"/>
      <c r="BL117" s="164"/>
      <c r="BM117" s="164"/>
      <c r="BN117" s="164" t="s">
        <v>19</v>
      </c>
      <c r="BO117" s="164"/>
      <c r="BP117" s="164"/>
      <c r="BQ117" s="164"/>
      <c r="BR117" s="164"/>
      <c r="BS117" s="164"/>
      <c r="BT117" s="125" t="s">
        <v>20</v>
      </c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7"/>
    </row>
    <row r="118" spans="1:83" ht="64.5" customHeight="1">
      <c r="A118" s="164" t="s">
        <v>12</v>
      </c>
      <c r="B118" s="164"/>
      <c r="C118" s="164"/>
      <c r="D118" s="164"/>
      <c r="E118" s="164" t="s">
        <v>94</v>
      </c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26" t="s">
        <v>95</v>
      </c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7"/>
      <c r="AE118" s="125" t="s">
        <v>72</v>
      </c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7"/>
      <c r="AX118" s="164" t="s">
        <v>112</v>
      </c>
      <c r="AY118" s="164"/>
      <c r="AZ118" s="164"/>
      <c r="BA118" s="164"/>
      <c r="BB118" s="164" t="s">
        <v>113</v>
      </c>
      <c r="BC118" s="164"/>
      <c r="BD118" s="164"/>
      <c r="BE118" s="164"/>
      <c r="BF118" s="164"/>
      <c r="BG118" s="164"/>
      <c r="BH118" s="164" t="s">
        <v>114</v>
      </c>
      <c r="BI118" s="164"/>
      <c r="BJ118" s="164"/>
      <c r="BK118" s="164"/>
      <c r="BL118" s="164"/>
      <c r="BM118" s="164"/>
      <c r="BN118" s="164" t="s">
        <v>114</v>
      </c>
      <c r="BO118" s="164"/>
      <c r="BP118" s="164"/>
      <c r="BQ118" s="164"/>
      <c r="BR118" s="164"/>
      <c r="BS118" s="164"/>
      <c r="BT118" s="125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7"/>
    </row>
    <row r="119" spans="1:83" ht="29.25" customHeight="1">
      <c r="A119" s="128"/>
      <c r="B119" s="129"/>
      <c r="C119" s="129"/>
      <c r="D119" s="130"/>
      <c r="E119" s="128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30"/>
      <c r="R119" s="140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2"/>
      <c r="AE119" s="176" t="s">
        <v>73</v>
      </c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8"/>
      <c r="AX119" s="164"/>
      <c r="AY119" s="164"/>
      <c r="AZ119" s="164"/>
      <c r="BA119" s="164"/>
      <c r="BB119" s="118"/>
      <c r="BC119" s="118"/>
      <c r="BD119" s="118"/>
      <c r="BE119" s="118"/>
      <c r="BF119" s="118"/>
      <c r="BG119" s="118"/>
      <c r="BH119" s="118">
        <v>100</v>
      </c>
      <c r="BI119" s="118"/>
      <c r="BJ119" s="118"/>
      <c r="BK119" s="118"/>
      <c r="BL119" s="118"/>
      <c r="BM119" s="118"/>
      <c r="BN119" s="118">
        <v>100</v>
      </c>
      <c r="BO119" s="118"/>
      <c r="BP119" s="118"/>
      <c r="BQ119" s="118"/>
      <c r="BR119" s="118"/>
      <c r="BS119" s="118"/>
      <c r="BT119" s="97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9"/>
    </row>
    <row r="120" spans="1:83" ht="22.5" customHeight="1">
      <c r="A120" s="143"/>
      <c r="B120" s="144"/>
      <c r="C120" s="144"/>
      <c r="D120" s="145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5"/>
      <c r="R120" s="182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4"/>
      <c r="AE120" s="176" t="s">
        <v>79</v>
      </c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8"/>
      <c r="AX120" s="164"/>
      <c r="AY120" s="164"/>
      <c r="AZ120" s="164"/>
      <c r="BA120" s="164"/>
      <c r="BB120" s="118"/>
      <c r="BC120" s="118"/>
      <c r="BD120" s="118"/>
      <c r="BE120" s="118"/>
      <c r="BF120" s="118"/>
      <c r="BG120" s="118"/>
      <c r="BH120" s="118">
        <v>100</v>
      </c>
      <c r="BI120" s="118"/>
      <c r="BJ120" s="118"/>
      <c r="BK120" s="118"/>
      <c r="BL120" s="118"/>
      <c r="BM120" s="118"/>
      <c r="BN120" s="118">
        <v>100</v>
      </c>
      <c r="BO120" s="118"/>
      <c r="BP120" s="118"/>
      <c r="BQ120" s="118"/>
      <c r="BR120" s="118"/>
      <c r="BS120" s="118"/>
      <c r="BT120" s="97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9"/>
    </row>
    <row r="121" spans="1:83" ht="31.5" customHeight="1">
      <c r="A121" s="143"/>
      <c r="B121" s="144"/>
      <c r="C121" s="144"/>
      <c r="D121" s="145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5"/>
      <c r="R121" s="182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4"/>
      <c r="AE121" s="176" t="s">
        <v>115</v>
      </c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8"/>
      <c r="AX121" s="164"/>
      <c r="AY121" s="164"/>
      <c r="AZ121" s="164"/>
      <c r="BA121" s="164"/>
      <c r="BB121" s="118"/>
      <c r="BC121" s="118"/>
      <c r="BD121" s="118"/>
      <c r="BE121" s="118"/>
      <c r="BF121" s="118"/>
      <c r="BG121" s="118"/>
      <c r="BH121" s="118">
        <v>100</v>
      </c>
      <c r="BI121" s="118"/>
      <c r="BJ121" s="118"/>
      <c r="BK121" s="118"/>
      <c r="BL121" s="118"/>
      <c r="BM121" s="118"/>
      <c r="BN121" s="118">
        <v>100</v>
      </c>
      <c r="BO121" s="118"/>
      <c r="BP121" s="118"/>
      <c r="BQ121" s="118"/>
      <c r="BR121" s="118"/>
      <c r="BS121" s="118"/>
      <c r="BT121" s="97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9"/>
    </row>
    <row r="122" spans="1:83" ht="27" customHeight="1">
      <c r="A122" s="137"/>
      <c r="B122" s="138"/>
      <c r="C122" s="138"/>
      <c r="D122" s="139"/>
      <c r="E122" s="137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9"/>
      <c r="R122" s="109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1"/>
      <c r="AE122" s="94" t="s">
        <v>130</v>
      </c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6"/>
      <c r="AX122" s="164"/>
      <c r="AY122" s="164"/>
      <c r="AZ122" s="164"/>
      <c r="BA122" s="164"/>
      <c r="BB122" s="118"/>
      <c r="BC122" s="118"/>
      <c r="BD122" s="118"/>
      <c r="BE122" s="118"/>
      <c r="BF122" s="118"/>
      <c r="BG122" s="118"/>
      <c r="BH122" s="118">
        <v>100</v>
      </c>
      <c r="BI122" s="118"/>
      <c r="BJ122" s="118"/>
      <c r="BK122" s="118"/>
      <c r="BL122" s="118"/>
      <c r="BM122" s="118"/>
      <c r="BN122" s="118">
        <v>100</v>
      </c>
      <c r="BO122" s="118"/>
      <c r="BP122" s="118"/>
      <c r="BQ122" s="118"/>
      <c r="BR122" s="118"/>
      <c r="BS122" s="118"/>
      <c r="BT122" s="97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9"/>
    </row>
    <row r="123" spans="1:83" ht="37.5" customHeight="1">
      <c r="A123" s="229" t="s">
        <v>13</v>
      </c>
      <c r="B123" s="229"/>
      <c r="C123" s="229"/>
      <c r="D123" s="229"/>
      <c r="E123" s="100" t="s">
        <v>94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97" t="s">
        <v>95</v>
      </c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9"/>
      <c r="AE123" s="125" t="s">
        <v>99</v>
      </c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7"/>
      <c r="AX123" s="117" t="s">
        <v>98</v>
      </c>
      <c r="AY123" s="117"/>
      <c r="AZ123" s="117"/>
      <c r="BA123" s="117"/>
      <c r="BB123" s="118">
        <v>744</v>
      </c>
      <c r="BC123" s="118"/>
      <c r="BD123" s="118"/>
      <c r="BE123" s="118"/>
      <c r="BF123" s="118"/>
      <c r="BG123" s="118"/>
      <c r="BH123" s="118">
        <v>100</v>
      </c>
      <c r="BI123" s="118"/>
      <c r="BJ123" s="118"/>
      <c r="BK123" s="118"/>
      <c r="BL123" s="118"/>
      <c r="BM123" s="118"/>
      <c r="BN123" s="118">
        <v>100</v>
      </c>
      <c r="BO123" s="118"/>
      <c r="BP123" s="118"/>
      <c r="BQ123" s="118"/>
      <c r="BR123" s="118"/>
      <c r="BS123" s="118"/>
      <c r="BT123" s="97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9"/>
    </row>
    <row r="124" spans="1:83" ht="33.7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7" t="s">
        <v>73</v>
      </c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8"/>
      <c r="AX124" s="164"/>
      <c r="AY124" s="164"/>
      <c r="AZ124" s="164"/>
      <c r="BA124" s="164"/>
      <c r="BB124" s="118"/>
      <c r="BC124" s="118"/>
      <c r="BD124" s="118"/>
      <c r="BE124" s="118"/>
      <c r="BF124" s="118"/>
      <c r="BG124" s="118"/>
      <c r="BH124" s="118">
        <v>100</v>
      </c>
      <c r="BI124" s="118"/>
      <c r="BJ124" s="118"/>
      <c r="BK124" s="118"/>
      <c r="BL124" s="118"/>
      <c r="BM124" s="118"/>
      <c r="BN124" s="118">
        <v>100</v>
      </c>
      <c r="BO124" s="118"/>
      <c r="BP124" s="118"/>
      <c r="BQ124" s="118"/>
      <c r="BR124" s="118"/>
      <c r="BS124" s="118"/>
      <c r="BT124" s="97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9"/>
    </row>
    <row r="125" spans="1:83" ht="19.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7" t="s">
        <v>79</v>
      </c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8"/>
      <c r="AX125" s="164"/>
      <c r="AY125" s="164"/>
      <c r="AZ125" s="164"/>
      <c r="BA125" s="164"/>
      <c r="BB125" s="118"/>
      <c r="BC125" s="118"/>
      <c r="BD125" s="118"/>
      <c r="BE125" s="118"/>
      <c r="BF125" s="118"/>
      <c r="BG125" s="118"/>
      <c r="BH125" s="118">
        <v>100</v>
      </c>
      <c r="BI125" s="118"/>
      <c r="BJ125" s="118"/>
      <c r="BK125" s="118"/>
      <c r="BL125" s="118"/>
      <c r="BM125" s="118"/>
      <c r="BN125" s="118">
        <v>100</v>
      </c>
      <c r="BO125" s="118"/>
      <c r="BP125" s="118"/>
      <c r="BQ125" s="118"/>
      <c r="BR125" s="118"/>
      <c r="BS125" s="118"/>
      <c r="BT125" s="97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9"/>
    </row>
    <row r="126" spans="1:83" ht="37.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7" t="s">
        <v>115</v>
      </c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177"/>
      <c r="AV126" s="177"/>
      <c r="AW126" s="178"/>
      <c r="AX126" s="164"/>
      <c r="AY126" s="164"/>
      <c r="AZ126" s="164"/>
      <c r="BA126" s="164"/>
      <c r="BB126" s="118"/>
      <c r="BC126" s="118"/>
      <c r="BD126" s="118"/>
      <c r="BE126" s="118"/>
      <c r="BF126" s="118"/>
      <c r="BG126" s="118"/>
      <c r="BH126" s="118">
        <v>100</v>
      </c>
      <c r="BI126" s="118"/>
      <c r="BJ126" s="118"/>
      <c r="BK126" s="118"/>
      <c r="BL126" s="118"/>
      <c r="BM126" s="118"/>
      <c r="BN126" s="118">
        <v>100</v>
      </c>
      <c r="BO126" s="118"/>
      <c r="BP126" s="118"/>
      <c r="BQ126" s="118"/>
      <c r="BR126" s="118"/>
      <c r="BS126" s="118"/>
      <c r="BT126" s="97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9"/>
    </row>
    <row r="127" spans="1:83" ht="27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94" t="s">
        <v>130</v>
      </c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6"/>
      <c r="AX127" s="164"/>
      <c r="AY127" s="164"/>
      <c r="AZ127" s="164"/>
      <c r="BA127" s="164"/>
      <c r="BB127" s="97"/>
      <c r="BC127" s="98"/>
      <c r="BD127" s="98"/>
      <c r="BE127" s="98"/>
      <c r="BF127" s="98"/>
      <c r="BG127" s="99"/>
      <c r="BH127" s="118">
        <v>100</v>
      </c>
      <c r="BI127" s="118"/>
      <c r="BJ127" s="118"/>
      <c r="BK127" s="118"/>
      <c r="BL127" s="118"/>
      <c r="BM127" s="118"/>
      <c r="BN127" s="118">
        <v>100</v>
      </c>
      <c r="BO127" s="118"/>
      <c r="BP127" s="118"/>
      <c r="BQ127" s="118"/>
      <c r="BR127" s="118"/>
      <c r="BS127" s="118"/>
      <c r="BT127" s="97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9"/>
    </row>
    <row r="128" spans="1:83" ht="20.25" customHeight="1">
      <c r="A128" s="175" t="s">
        <v>56</v>
      </c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</row>
    <row r="129" spans="1:83" ht="8.25" customHeight="1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</row>
    <row r="130" spans="1:83" ht="24.75" customHeight="1">
      <c r="A130" s="163" t="s">
        <v>41</v>
      </c>
      <c r="B130" s="163"/>
      <c r="C130" s="163"/>
      <c r="D130" s="163"/>
      <c r="E130" s="165" t="s">
        <v>22</v>
      </c>
      <c r="F130" s="166"/>
      <c r="G130" s="166"/>
      <c r="H130" s="166"/>
      <c r="I130" s="166"/>
      <c r="J130" s="166"/>
      <c r="K130" s="166"/>
      <c r="L130" s="166"/>
      <c r="M130" s="166"/>
      <c r="N130" s="166"/>
      <c r="O130" s="167"/>
      <c r="P130" s="165" t="s">
        <v>23</v>
      </c>
      <c r="Q130" s="166"/>
      <c r="R130" s="166"/>
      <c r="S130" s="166"/>
      <c r="T130" s="166"/>
      <c r="U130" s="166"/>
      <c r="V130" s="166"/>
      <c r="W130" s="166"/>
      <c r="X130" s="166"/>
      <c r="Y130" s="167"/>
      <c r="Z130" s="161" t="s">
        <v>27</v>
      </c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2"/>
      <c r="CA130" s="165" t="s">
        <v>50</v>
      </c>
      <c r="CB130" s="166"/>
      <c r="CC130" s="166"/>
      <c r="CD130" s="166"/>
      <c r="CE130" s="167"/>
    </row>
    <row r="131" spans="1:83" ht="29.25" customHeight="1">
      <c r="A131" s="163"/>
      <c r="B131" s="163"/>
      <c r="C131" s="163"/>
      <c r="D131" s="163"/>
      <c r="E131" s="168"/>
      <c r="F131" s="169"/>
      <c r="G131" s="169"/>
      <c r="H131" s="169"/>
      <c r="I131" s="169"/>
      <c r="J131" s="169"/>
      <c r="K131" s="169"/>
      <c r="L131" s="169"/>
      <c r="M131" s="169"/>
      <c r="N131" s="169"/>
      <c r="O131" s="170"/>
      <c r="P131" s="168"/>
      <c r="Q131" s="169"/>
      <c r="R131" s="169"/>
      <c r="S131" s="169"/>
      <c r="T131" s="169"/>
      <c r="U131" s="169"/>
      <c r="V131" s="169"/>
      <c r="W131" s="169"/>
      <c r="X131" s="169"/>
      <c r="Y131" s="170"/>
      <c r="Z131" s="162" t="s">
        <v>42</v>
      </c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71" t="s">
        <v>25</v>
      </c>
      <c r="AN131" s="172"/>
      <c r="AO131" s="172"/>
      <c r="AP131" s="172"/>
      <c r="AQ131" s="172"/>
      <c r="AR131" s="172"/>
      <c r="AS131" s="172"/>
      <c r="AT131" s="172"/>
      <c r="AU131" s="172"/>
      <c r="AV131" s="173"/>
      <c r="AW131" s="165" t="s">
        <v>64</v>
      </c>
      <c r="AX131" s="166"/>
      <c r="AY131" s="166"/>
      <c r="AZ131" s="166"/>
      <c r="BA131" s="166"/>
      <c r="BB131" s="167"/>
      <c r="BC131" s="165" t="s">
        <v>33</v>
      </c>
      <c r="BD131" s="166"/>
      <c r="BE131" s="166"/>
      <c r="BF131" s="166"/>
      <c r="BG131" s="166"/>
      <c r="BH131" s="167"/>
      <c r="BI131" s="165" t="s">
        <v>34</v>
      </c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7"/>
      <c r="CA131" s="168"/>
      <c r="CB131" s="169"/>
      <c r="CC131" s="169"/>
      <c r="CD131" s="169"/>
      <c r="CE131" s="170"/>
    </row>
    <row r="132" spans="1:83" ht="24.75" customHeight="1">
      <c r="A132" s="163"/>
      <c r="B132" s="163"/>
      <c r="C132" s="163"/>
      <c r="D132" s="163"/>
      <c r="E132" s="171"/>
      <c r="F132" s="172"/>
      <c r="G132" s="172"/>
      <c r="H132" s="172"/>
      <c r="I132" s="172"/>
      <c r="J132" s="172"/>
      <c r="K132" s="172"/>
      <c r="L132" s="172"/>
      <c r="M132" s="172"/>
      <c r="N132" s="172"/>
      <c r="O132" s="173"/>
      <c r="P132" s="171"/>
      <c r="Q132" s="172"/>
      <c r="R132" s="172"/>
      <c r="S132" s="172"/>
      <c r="T132" s="172"/>
      <c r="U132" s="172"/>
      <c r="V132" s="172"/>
      <c r="W132" s="172"/>
      <c r="X132" s="172"/>
      <c r="Y132" s="173"/>
      <c r="Z132" s="162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5" t="s">
        <v>43</v>
      </c>
      <c r="AN132" s="166"/>
      <c r="AO132" s="166"/>
      <c r="AP132" s="166"/>
      <c r="AQ132" s="166"/>
      <c r="AR132" s="167"/>
      <c r="AS132" s="165" t="s">
        <v>26</v>
      </c>
      <c r="AT132" s="166"/>
      <c r="AU132" s="166"/>
      <c r="AV132" s="167"/>
      <c r="AW132" s="168"/>
      <c r="AX132" s="169"/>
      <c r="AY132" s="169"/>
      <c r="AZ132" s="169"/>
      <c r="BA132" s="169"/>
      <c r="BB132" s="170"/>
      <c r="BC132" s="168"/>
      <c r="BD132" s="169"/>
      <c r="BE132" s="169"/>
      <c r="BF132" s="169"/>
      <c r="BG132" s="169"/>
      <c r="BH132" s="170"/>
      <c r="BI132" s="168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70"/>
      <c r="CA132" s="168"/>
      <c r="CB132" s="169"/>
      <c r="CC132" s="169"/>
      <c r="CD132" s="169"/>
      <c r="CE132" s="170"/>
    </row>
    <row r="133" spans="1:83" ht="60" customHeight="1">
      <c r="A133" s="163"/>
      <c r="B133" s="163"/>
      <c r="C133" s="163"/>
      <c r="D133" s="163"/>
      <c r="E133" s="160" t="s">
        <v>42</v>
      </c>
      <c r="F133" s="161"/>
      <c r="G133" s="161"/>
      <c r="H133" s="161"/>
      <c r="I133" s="161"/>
      <c r="J133" s="161"/>
      <c r="K133" s="161"/>
      <c r="L133" s="161"/>
      <c r="M133" s="161"/>
      <c r="N133" s="161"/>
      <c r="O133" s="162"/>
      <c r="P133" s="163" t="s">
        <v>42</v>
      </c>
      <c r="Q133" s="163"/>
      <c r="R133" s="163"/>
      <c r="S133" s="163"/>
      <c r="T133" s="163"/>
      <c r="U133" s="163"/>
      <c r="V133" s="163"/>
      <c r="W133" s="163"/>
      <c r="X133" s="163"/>
      <c r="Y133" s="163"/>
      <c r="Z133" s="162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71"/>
      <c r="AN133" s="172"/>
      <c r="AO133" s="172"/>
      <c r="AP133" s="172"/>
      <c r="AQ133" s="172"/>
      <c r="AR133" s="173"/>
      <c r="AS133" s="171"/>
      <c r="AT133" s="172"/>
      <c r="AU133" s="172"/>
      <c r="AV133" s="173"/>
      <c r="AW133" s="171"/>
      <c r="AX133" s="172"/>
      <c r="AY133" s="172"/>
      <c r="AZ133" s="172"/>
      <c r="BA133" s="172"/>
      <c r="BB133" s="173"/>
      <c r="BC133" s="171"/>
      <c r="BD133" s="172"/>
      <c r="BE133" s="172"/>
      <c r="BF133" s="172"/>
      <c r="BG133" s="172"/>
      <c r="BH133" s="173"/>
      <c r="BI133" s="171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3"/>
      <c r="CA133" s="171"/>
      <c r="CB133" s="172"/>
      <c r="CC133" s="172"/>
      <c r="CD133" s="172"/>
      <c r="CE133" s="173"/>
    </row>
    <row r="134" spans="1:83" ht="24.75" customHeight="1">
      <c r="A134" s="164" t="s">
        <v>12</v>
      </c>
      <c r="B134" s="164"/>
      <c r="C134" s="164"/>
      <c r="D134" s="164"/>
      <c r="E134" s="125" t="s">
        <v>13</v>
      </c>
      <c r="F134" s="126"/>
      <c r="G134" s="126"/>
      <c r="H134" s="126"/>
      <c r="I134" s="126"/>
      <c r="J134" s="126"/>
      <c r="K134" s="126"/>
      <c r="L134" s="126"/>
      <c r="M134" s="126"/>
      <c r="N134" s="126"/>
      <c r="O134" s="127"/>
      <c r="P134" s="164" t="s">
        <v>14</v>
      </c>
      <c r="Q134" s="164"/>
      <c r="R134" s="164"/>
      <c r="S134" s="164"/>
      <c r="T134" s="164"/>
      <c r="U134" s="164"/>
      <c r="V134" s="164"/>
      <c r="W134" s="164"/>
      <c r="X134" s="164"/>
      <c r="Y134" s="164"/>
      <c r="Z134" s="164" t="s">
        <v>15</v>
      </c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 t="s">
        <v>16</v>
      </c>
      <c r="AN134" s="164"/>
      <c r="AO134" s="164"/>
      <c r="AP134" s="164"/>
      <c r="AQ134" s="164"/>
      <c r="AR134" s="164"/>
      <c r="AS134" s="164" t="s">
        <v>17</v>
      </c>
      <c r="AT134" s="164"/>
      <c r="AU134" s="164"/>
      <c r="AV134" s="164"/>
      <c r="AW134" s="164" t="s">
        <v>18</v>
      </c>
      <c r="AX134" s="164"/>
      <c r="AY134" s="164"/>
      <c r="AZ134" s="164"/>
      <c r="BA134" s="164"/>
      <c r="BB134" s="164"/>
      <c r="BC134" s="164" t="s">
        <v>19</v>
      </c>
      <c r="BD134" s="164"/>
      <c r="BE134" s="164"/>
      <c r="BF134" s="164"/>
      <c r="BG134" s="164"/>
      <c r="BH134" s="164"/>
      <c r="BI134" s="125" t="s">
        <v>20</v>
      </c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7"/>
      <c r="CA134" s="174" t="s">
        <v>21</v>
      </c>
      <c r="CB134" s="174"/>
      <c r="CC134" s="174"/>
      <c r="CD134" s="174"/>
      <c r="CE134" s="174"/>
    </row>
    <row r="135" spans="1:83" ht="52.5" customHeight="1">
      <c r="A135" s="117" t="s">
        <v>12</v>
      </c>
      <c r="B135" s="117"/>
      <c r="C135" s="117"/>
      <c r="D135" s="117"/>
      <c r="E135" s="100" t="s">
        <v>94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2"/>
      <c r="P135" s="117" t="s">
        <v>95</v>
      </c>
      <c r="Q135" s="117"/>
      <c r="R135" s="117"/>
      <c r="S135" s="117"/>
      <c r="T135" s="117"/>
      <c r="U135" s="117"/>
      <c r="V135" s="117"/>
      <c r="W135" s="117"/>
      <c r="X135" s="117"/>
      <c r="Y135" s="117"/>
      <c r="Z135" s="228" t="s">
        <v>101</v>
      </c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164" t="s">
        <v>102</v>
      </c>
      <c r="AN135" s="164"/>
      <c r="AO135" s="164"/>
      <c r="AP135" s="164"/>
      <c r="AQ135" s="164"/>
      <c r="AR135" s="164"/>
      <c r="AS135" s="117" t="s">
        <v>103</v>
      </c>
      <c r="AT135" s="117"/>
      <c r="AU135" s="117"/>
      <c r="AV135" s="117"/>
      <c r="AW135" s="118">
        <f>AW136+AW137+AW138+AW139</f>
        <v>158</v>
      </c>
      <c r="AX135" s="118"/>
      <c r="AY135" s="118"/>
      <c r="AZ135" s="118"/>
      <c r="BA135" s="118"/>
      <c r="BB135" s="118"/>
      <c r="BC135" s="118">
        <f>BC136+BC137+BC138+BC139</f>
        <v>144</v>
      </c>
      <c r="BD135" s="118"/>
      <c r="BE135" s="118"/>
      <c r="BF135" s="118"/>
      <c r="BG135" s="118"/>
      <c r="BH135" s="118"/>
      <c r="BI135" s="275" t="s">
        <v>158</v>
      </c>
      <c r="BJ135" s="276"/>
      <c r="BK135" s="276"/>
      <c r="BL135" s="276"/>
      <c r="BM135" s="276"/>
      <c r="BN135" s="276"/>
      <c r="BO135" s="276"/>
      <c r="BP135" s="276"/>
      <c r="BQ135" s="276"/>
      <c r="BR135" s="276"/>
      <c r="BS135" s="276"/>
      <c r="BT135" s="276"/>
      <c r="BU135" s="276"/>
      <c r="BV135" s="276"/>
      <c r="BW135" s="276"/>
      <c r="BX135" s="276"/>
      <c r="BY135" s="276"/>
      <c r="BZ135" s="277"/>
      <c r="CA135" s="174"/>
      <c r="CB135" s="174"/>
      <c r="CC135" s="174"/>
      <c r="CD135" s="174"/>
      <c r="CE135" s="174"/>
    </row>
    <row r="136" spans="1:83" ht="63.75" customHeight="1">
      <c r="A136" s="117"/>
      <c r="B136" s="117"/>
      <c r="C136" s="117"/>
      <c r="D136" s="117"/>
      <c r="E136" s="128"/>
      <c r="F136" s="129"/>
      <c r="G136" s="129"/>
      <c r="H136" s="129"/>
      <c r="I136" s="129"/>
      <c r="J136" s="129"/>
      <c r="K136" s="129"/>
      <c r="L136" s="129"/>
      <c r="M136" s="129"/>
      <c r="N136" s="129"/>
      <c r="O136" s="130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225" t="s">
        <v>73</v>
      </c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7"/>
      <c r="AM136" s="164"/>
      <c r="AN136" s="164"/>
      <c r="AO136" s="164"/>
      <c r="AP136" s="164"/>
      <c r="AQ136" s="164"/>
      <c r="AR136" s="164"/>
      <c r="AS136" s="117"/>
      <c r="AT136" s="117"/>
      <c r="AU136" s="117"/>
      <c r="AV136" s="117"/>
      <c r="AW136" s="118">
        <v>20</v>
      </c>
      <c r="AX136" s="118"/>
      <c r="AY136" s="118"/>
      <c r="AZ136" s="118"/>
      <c r="BA136" s="118"/>
      <c r="BB136" s="118"/>
      <c r="BC136" s="118">
        <v>18</v>
      </c>
      <c r="BD136" s="118"/>
      <c r="BE136" s="118"/>
      <c r="BF136" s="118"/>
      <c r="BG136" s="118"/>
      <c r="BH136" s="118"/>
      <c r="BI136" s="278" t="s">
        <v>155</v>
      </c>
      <c r="BJ136" s="279"/>
      <c r="BK136" s="279"/>
      <c r="BL136" s="279"/>
      <c r="BM136" s="279"/>
      <c r="BN136" s="279"/>
      <c r="BO136" s="279"/>
      <c r="BP136" s="279"/>
      <c r="BQ136" s="279"/>
      <c r="BR136" s="279"/>
      <c r="BS136" s="279"/>
      <c r="BT136" s="279"/>
      <c r="BU136" s="279"/>
      <c r="BV136" s="279"/>
      <c r="BW136" s="279"/>
      <c r="BX136" s="279"/>
      <c r="BY136" s="279"/>
      <c r="BZ136" s="280"/>
      <c r="CA136" s="174"/>
      <c r="CB136" s="174"/>
      <c r="CC136" s="174"/>
      <c r="CD136" s="174"/>
      <c r="CE136" s="174"/>
    </row>
    <row r="137" spans="1:83" ht="68.25" customHeight="1">
      <c r="A137" s="117"/>
      <c r="B137" s="117"/>
      <c r="C137" s="117"/>
      <c r="D137" s="117"/>
      <c r="E137" s="128"/>
      <c r="F137" s="129"/>
      <c r="G137" s="129"/>
      <c r="H137" s="129"/>
      <c r="I137" s="129"/>
      <c r="J137" s="129"/>
      <c r="K137" s="129"/>
      <c r="L137" s="129"/>
      <c r="M137" s="129"/>
      <c r="N137" s="129"/>
      <c r="O137" s="130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225" t="s">
        <v>79</v>
      </c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7"/>
      <c r="AM137" s="164"/>
      <c r="AN137" s="164"/>
      <c r="AO137" s="164"/>
      <c r="AP137" s="164"/>
      <c r="AQ137" s="164"/>
      <c r="AR137" s="164"/>
      <c r="AS137" s="117"/>
      <c r="AT137" s="117"/>
      <c r="AU137" s="117"/>
      <c r="AV137" s="117"/>
      <c r="AW137" s="118">
        <v>20</v>
      </c>
      <c r="AX137" s="118"/>
      <c r="AY137" s="118"/>
      <c r="AZ137" s="118"/>
      <c r="BA137" s="118"/>
      <c r="BB137" s="118"/>
      <c r="BC137" s="118">
        <v>16</v>
      </c>
      <c r="BD137" s="118"/>
      <c r="BE137" s="118"/>
      <c r="BF137" s="118"/>
      <c r="BG137" s="118"/>
      <c r="BH137" s="118"/>
      <c r="BI137" s="278" t="s">
        <v>159</v>
      </c>
      <c r="BJ137" s="279"/>
      <c r="BK137" s="279"/>
      <c r="BL137" s="279"/>
      <c r="BM137" s="279"/>
      <c r="BN137" s="279"/>
      <c r="BO137" s="279"/>
      <c r="BP137" s="279"/>
      <c r="BQ137" s="279"/>
      <c r="BR137" s="279"/>
      <c r="BS137" s="279"/>
      <c r="BT137" s="279"/>
      <c r="BU137" s="279"/>
      <c r="BV137" s="279"/>
      <c r="BW137" s="279"/>
      <c r="BX137" s="279"/>
      <c r="BY137" s="279"/>
      <c r="BZ137" s="280"/>
      <c r="CA137" s="174"/>
      <c r="CB137" s="174"/>
      <c r="CC137" s="174"/>
      <c r="CD137" s="174"/>
      <c r="CE137" s="174"/>
    </row>
    <row r="138" spans="1:83" ht="60.75" customHeight="1">
      <c r="A138" s="117"/>
      <c r="B138" s="117"/>
      <c r="C138" s="117"/>
      <c r="D138" s="117"/>
      <c r="E138" s="128"/>
      <c r="F138" s="129"/>
      <c r="G138" s="129"/>
      <c r="H138" s="129"/>
      <c r="I138" s="129"/>
      <c r="J138" s="129"/>
      <c r="K138" s="129"/>
      <c r="L138" s="129"/>
      <c r="M138" s="129"/>
      <c r="N138" s="129"/>
      <c r="O138" s="130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225" t="s">
        <v>115</v>
      </c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7"/>
      <c r="AM138" s="164"/>
      <c r="AN138" s="164"/>
      <c r="AO138" s="164"/>
      <c r="AP138" s="164"/>
      <c r="AQ138" s="164"/>
      <c r="AR138" s="164"/>
      <c r="AS138" s="117"/>
      <c r="AT138" s="117"/>
      <c r="AU138" s="117"/>
      <c r="AV138" s="117"/>
      <c r="AW138" s="118">
        <v>90</v>
      </c>
      <c r="AX138" s="118"/>
      <c r="AY138" s="118"/>
      <c r="AZ138" s="118"/>
      <c r="BA138" s="118"/>
      <c r="BB138" s="118"/>
      <c r="BC138" s="118">
        <v>87</v>
      </c>
      <c r="BD138" s="118"/>
      <c r="BE138" s="118"/>
      <c r="BF138" s="118"/>
      <c r="BG138" s="118"/>
      <c r="BH138" s="118"/>
      <c r="BI138" s="278" t="s">
        <v>156</v>
      </c>
      <c r="BJ138" s="279"/>
      <c r="BK138" s="279"/>
      <c r="BL138" s="279"/>
      <c r="BM138" s="279"/>
      <c r="BN138" s="279"/>
      <c r="BO138" s="279"/>
      <c r="BP138" s="279"/>
      <c r="BQ138" s="279"/>
      <c r="BR138" s="279"/>
      <c r="BS138" s="279"/>
      <c r="BT138" s="279"/>
      <c r="BU138" s="279"/>
      <c r="BV138" s="279"/>
      <c r="BW138" s="279"/>
      <c r="BX138" s="279"/>
      <c r="BY138" s="279"/>
      <c r="BZ138" s="280"/>
      <c r="CA138" s="174"/>
      <c r="CB138" s="174"/>
      <c r="CC138" s="174"/>
      <c r="CD138" s="174"/>
      <c r="CE138" s="174"/>
    </row>
    <row r="139" spans="1:83" ht="66.75" customHeigh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228" t="s">
        <v>130</v>
      </c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164"/>
      <c r="AN139" s="164"/>
      <c r="AO139" s="164"/>
      <c r="AP139" s="164"/>
      <c r="AQ139" s="164"/>
      <c r="AR139" s="164"/>
      <c r="AS139" s="117"/>
      <c r="AT139" s="117"/>
      <c r="AU139" s="117"/>
      <c r="AV139" s="117"/>
      <c r="AW139" s="118">
        <v>28</v>
      </c>
      <c r="AX139" s="118"/>
      <c r="AY139" s="118"/>
      <c r="AZ139" s="118"/>
      <c r="BA139" s="118"/>
      <c r="BB139" s="118"/>
      <c r="BC139" s="118">
        <v>23</v>
      </c>
      <c r="BD139" s="118"/>
      <c r="BE139" s="118"/>
      <c r="BF139" s="118"/>
      <c r="BG139" s="118"/>
      <c r="BH139" s="118"/>
      <c r="BI139" s="278" t="s">
        <v>157</v>
      </c>
      <c r="BJ139" s="279"/>
      <c r="BK139" s="279"/>
      <c r="BL139" s="279"/>
      <c r="BM139" s="279"/>
      <c r="BN139" s="279"/>
      <c r="BO139" s="279"/>
      <c r="BP139" s="279"/>
      <c r="BQ139" s="279"/>
      <c r="BR139" s="279"/>
      <c r="BS139" s="279"/>
      <c r="BT139" s="279"/>
      <c r="BU139" s="279"/>
      <c r="BV139" s="279"/>
      <c r="BW139" s="279"/>
      <c r="BX139" s="279"/>
      <c r="BY139" s="279"/>
      <c r="BZ139" s="280"/>
      <c r="CA139" s="174"/>
      <c r="CB139" s="174"/>
      <c r="CC139" s="174"/>
      <c r="CD139" s="174"/>
      <c r="CE139" s="174"/>
    </row>
    <row r="140" spans="1:83" ht="17.25" customHeight="1">
      <c r="A140" s="206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</row>
    <row r="141" spans="1:83" ht="17.25" customHeight="1">
      <c r="A141" s="205" t="s">
        <v>62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135" t="s">
        <v>14</v>
      </c>
      <c r="AQ141" s="135"/>
      <c r="AR141" s="135"/>
      <c r="AS141" s="135"/>
      <c r="AT141" s="135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</row>
    <row r="142" spans="1:83" ht="17.25" customHeight="1" thickBot="1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</row>
    <row r="143" spans="1:83" ht="17.25" customHeight="1">
      <c r="A143" s="175" t="s">
        <v>48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16"/>
      <c r="BC143" s="119" t="s">
        <v>69</v>
      </c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20"/>
      <c r="BV143" s="207" t="s">
        <v>132</v>
      </c>
      <c r="BW143" s="208"/>
      <c r="BX143" s="208"/>
      <c r="BY143" s="208"/>
      <c r="BZ143" s="208"/>
      <c r="CA143" s="208"/>
      <c r="CB143" s="208"/>
      <c r="CC143" s="208"/>
      <c r="CD143" s="208"/>
      <c r="CE143" s="209"/>
    </row>
    <row r="144" spans="1:83" ht="81" customHeight="1">
      <c r="A144" s="216" t="s">
        <v>106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16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20"/>
      <c r="BV144" s="210"/>
      <c r="BW144" s="211"/>
      <c r="BX144" s="211"/>
      <c r="BY144" s="211"/>
      <c r="BZ144" s="211"/>
      <c r="CA144" s="211"/>
      <c r="CB144" s="211"/>
      <c r="CC144" s="211"/>
      <c r="CD144" s="211"/>
      <c r="CE144" s="212"/>
    </row>
    <row r="145" spans="1:83" ht="17.25" customHeight="1" thickBot="1">
      <c r="A145" s="175" t="s">
        <v>49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16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20"/>
      <c r="BV145" s="213"/>
      <c r="BW145" s="214"/>
      <c r="BX145" s="214"/>
      <c r="BY145" s="214"/>
      <c r="BZ145" s="214"/>
      <c r="CA145" s="214"/>
      <c r="CB145" s="214"/>
      <c r="CC145" s="214"/>
      <c r="CD145" s="214"/>
      <c r="CE145" s="215"/>
    </row>
    <row r="146" spans="1:83" ht="78" customHeight="1">
      <c r="A146" s="218" t="s">
        <v>133</v>
      </c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</row>
    <row r="147" spans="1:83" ht="8.25" customHeight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</row>
    <row r="148" spans="1:83" ht="13.5" customHeight="1">
      <c r="A148" s="175" t="s">
        <v>54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</row>
    <row r="149" spans="1:83" ht="20.25" customHeight="1">
      <c r="A149" s="175" t="s">
        <v>55</v>
      </c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</row>
    <row r="150" spans="1:83" ht="7.5" customHeight="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</row>
    <row r="151" spans="1:83" ht="35.25" customHeight="1">
      <c r="A151" s="163" t="s">
        <v>41</v>
      </c>
      <c r="B151" s="163"/>
      <c r="C151" s="163"/>
      <c r="D151" s="163"/>
      <c r="E151" s="163" t="s">
        <v>22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 t="s">
        <v>23</v>
      </c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1" t="s">
        <v>24</v>
      </c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2"/>
    </row>
    <row r="152" spans="1:83" ht="27.75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5" t="s">
        <v>42</v>
      </c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7"/>
      <c r="AX152" s="163" t="s">
        <v>25</v>
      </c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5" t="s">
        <v>32</v>
      </c>
      <c r="BI152" s="166"/>
      <c r="BJ152" s="166"/>
      <c r="BK152" s="166"/>
      <c r="BL152" s="166"/>
      <c r="BM152" s="167"/>
      <c r="BN152" s="165" t="s">
        <v>33</v>
      </c>
      <c r="BO152" s="166"/>
      <c r="BP152" s="166"/>
      <c r="BQ152" s="166"/>
      <c r="BR152" s="166"/>
      <c r="BS152" s="167"/>
      <c r="BT152" s="165" t="s">
        <v>34</v>
      </c>
      <c r="BU152" s="166"/>
      <c r="BV152" s="166"/>
      <c r="BW152" s="166"/>
      <c r="BX152" s="166"/>
      <c r="BY152" s="166"/>
      <c r="BZ152" s="166"/>
      <c r="CA152" s="166"/>
      <c r="CB152" s="166"/>
      <c r="CC152" s="166"/>
      <c r="CD152" s="166"/>
      <c r="CE152" s="167"/>
    </row>
    <row r="153" spans="1:83" ht="22.5" customHeight="1">
      <c r="A153" s="163"/>
      <c r="B153" s="163"/>
      <c r="C153" s="163"/>
      <c r="D153" s="163"/>
      <c r="E153" s="163" t="s">
        <v>42</v>
      </c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 t="s">
        <v>42</v>
      </c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8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70"/>
      <c r="AX153" s="163" t="s">
        <v>43</v>
      </c>
      <c r="AY153" s="163"/>
      <c r="AZ153" s="163"/>
      <c r="BA153" s="163"/>
      <c r="BB153" s="224" t="s">
        <v>26</v>
      </c>
      <c r="BC153" s="224"/>
      <c r="BD153" s="224"/>
      <c r="BE153" s="224"/>
      <c r="BF153" s="224"/>
      <c r="BG153" s="224"/>
      <c r="BH153" s="168"/>
      <c r="BI153" s="169"/>
      <c r="BJ153" s="169"/>
      <c r="BK153" s="169"/>
      <c r="BL153" s="169"/>
      <c r="BM153" s="170"/>
      <c r="BN153" s="168"/>
      <c r="BO153" s="169"/>
      <c r="BP153" s="169"/>
      <c r="BQ153" s="169"/>
      <c r="BR153" s="169"/>
      <c r="BS153" s="170"/>
      <c r="BT153" s="168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70"/>
    </row>
    <row r="154" spans="1:83" ht="21.75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71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3"/>
      <c r="AX154" s="163"/>
      <c r="AY154" s="163"/>
      <c r="AZ154" s="163"/>
      <c r="BA154" s="163"/>
      <c r="BB154" s="224"/>
      <c r="BC154" s="224"/>
      <c r="BD154" s="224"/>
      <c r="BE154" s="224"/>
      <c r="BF154" s="224"/>
      <c r="BG154" s="224"/>
      <c r="BH154" s="171"/>
      <c r="BI154" s="172"/>
      <c r="BJ154" s="172"/>
      <c r="BK154" s="172"/>
      <c r="BL154" s="172"/>
      <c r="BM154" s="173"/>
      <c r="BN154" s="171"/>
      <c r="BO154" s="172"/>
      <c r="BP154" s="172"/>
      <c r="BQ154" s="172"/>
      <c r="BR154" s="172"/>
      <c r="BS154" s="173"/>
      <c r="BT154" s="171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3"/>
    </row>
    <row r="155" spans="1:83" ht="14.25" customHeight="1">
      <c r="A155" s="164" t="s">
        <v>12</v>
      </c>
      <c r="B155" s="164"/>
      <c r="C155" s="164"/>
      <c r="D155" s="164"/>
      <c r="E155" s="164" t="s">
        <v>13</v>
      </c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26" t="s">
        <v>14</v>
      </c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7"/>
      <c r="AE155" s="125" t="s">
        <v>15</v>
      </c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7"/>
      <c r="AX155" s="164" t="s">
        <v>16</v>
      </c>
      <c r="AY155" s="164"/>
      <c r="AZ155" s="164"/>
      <c r="BA155" s="164"/>
      <c r="BB155" s="164" t="s">
        <v>17</v>
      </c>
      <c r="BC155" s="164"/>
      <c r="BD155" s="164"/>
      <c r="BE155" s="164"/>
      <c r="BF155" s="164"/>
      <c r="BG155" s="164"/>
      <c r="BH155" s="164" t="s">
        <v>18</v>
      </c>
      <c r="BI155" s="164"/>
      <c r="BJ155" s="164"/>
      <c r="BK155" s="164"/>
      <c r="BL155" s="164"/>
      <c r="BM155" s="164"/>
      <c r="BN155" s="164" t="s">
        <v>19</v>
      </c>
      <c r="BO155" s="164"/>
      <c r="BP155" s="164"/>
      <c r="BQ155" s="164"/>
      <c r="BR155" s="164"/>
      <c r="BS155" s="164"/>
      <c r="BT155" s="125" t="s">
        <v>20</v>
      </c>
      <c r="BU155" s="126"/>
      <c r="BV155" s="126"/>
      <c r="BW155" s="126"/>
      <c r="BX155" s="126"/>
      <c r="BY155" s="126"/>
      <c r="BZ155" s="126"/>
      <c r="CA155" s="126"/>
      <c r="CB155" s="126"/>
      <c r="CC155" s="126"/>
      <c r="CD155" s="126"/>
      <c r="CE155" s="127"/>
    </row>
    <row r="156" spans="1:83" ht="67.5" customHeight="1">
      <c r="A156" s="100" t="s">
        <v>12</v>
      </c>
      <c r="B156" s="101"/>
      <c r="C156" s="101"/>
      <c r="D156" s="102"/>
      <c r="E156" s="100" t="s">
        <v>94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97" t="s">
        <v>95</v>
      </c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9"/>
      <c r="AE156" s="125" t="s">
        <v>72</v>
      </c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7"/>
      <c r="AX156" s="117" t="s">
        <v>98</v>
      </c>
      <c r="AY156" s="117"/>
      <c r="AZ156" s="117"/>
      <c r="BA156" s="117"/>
      <c r="BB156" s="118">
        <v>744</v>
      </c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97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9"/>
    </row>
    <row r="157" spans="1:83" ht="28.5" customHeight="1">
      <c r="A157" s="128"/>
      <c r="B157" s="129"/>
      <c r="C157" s="129"/>
      <c r="D157" s="130"/>
      <c r="E157" s="128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30"/>
      <c r="R157" s="140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2"/>
      <c r="AE157" s="179" t="s">
        <v>73</v>
      </c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1"/>
      <c r="AX157" s="117"/>
      <c r="AY157" s="117"/>
      <c r="AZ157" s="117"/>
      <c r="BA157" s="117"/>
      <c r="BB157" s="118"/>
      <c r="BC157" s="118"/>
      <c r="BD157" s="118"/>
      <c r="BE157" s="118"/>
      <c r="BF157" s="118"/>
      <c r="BG157" s="118"/>
      <c r="BH157" s="97">
        <v>100</v>
      </c>
      <c r="BI157" s="98"/>
      <c r="BJ157" s="98"/>
      <c r="BK157" s="98"/>
      <c r="BL157" s="98"/>
      <c r="BM157" s="99"/>
      <c r="BN157" s="97">
        <v>100</v>
      </c>
      <c r="BO157" s="98"/>
      <c r="BP157" s="98"/>
      <c r="BQ157" s="98"/>
      <c r="BR157" s="98"/>
      <c r="BS157" s="99"/>
      <c r="BT157" s="97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9"/>
    </row>
    <row r="158" spans="1:83" ht="24" customHeight="1">
      <c r="A158" s="143"/>
      <c r="B158" s="144"/>
      <c r="C158" s="144"/>
      <c r="D158" s="145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5"/>
      <c r="R158" s="182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76" t="s">
        <v>74</v>
      </c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7"/>
      <c r="AT158" s="177"/>
      <c r="AU158" s="177"/>
      <c r="AV158" s="177"/>
      <c r="AW158" s="178"/>
      <c r="AX158" s="39"/>
      <c r="AY158" s="40"/>
      <c r="AZ158" s="40"/>
      <c r="BA158" s="41"/>
      <c r="BB158" s="4"/>
      <c r="BC158" s="5"/>
      <c r="BD158" s="5"/>
      <c r="BE158" s="5"/>
      <c r="BF158" s="5"/>
      <c r="BG158" s="6"/>
      <c r="BH158" s="97">
        <v>100</v>
      </c>
      <c r="BI158" s="98"/>
      <c r="BJ158" s="98"/>
      <c r="BK158" s="98"/>
      <c r="BL158" s="98"/>
      <c r="BM158" s="99"/>
      <c r="BN158" s="97">
        <v>100</v>
      </c>
      <c r="BO158" s="98"/>
      <c r="BP158" s="98"/>
      <c r="BQ158" s="98"/>
      <c r="BR158" s="98"/>
      <c r="BS158" s="99"/>
      <c r="BT158" s="4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6"/>
    </row>
    <row r="159" spans="1:83" ht="24" customHeight="1">
      <c r="A159" s="143"/>
      <c r="B159" s="144"/>
      <c r="C159" s="144"/>
      <c r="D159" s="145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5"/>
      <c r="R159" s="182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176" t="s">
        <v>75</v>
      </c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8"/>
      <c r="AX159" s="39"/>
      <c r="AY159" s="40"/>
      <c r="AZ159" s="40"/>
      <c r="BA159" s="41"/>
      <c r="BB159" s="4"/>
      <c r="BC159" s="5"/>
      <c r="BD159" s="5"/>
      <c r="BE159" s="5"/>
      <c r="BF159" s="5"/>
      <c r="BG159" s="6"/>
      <c r="BH159" s="97">
        <v>100</v>
      </c>
      <c r="BI159" s="98"/>
      <c r="BJ159" s="98"/>
      <c r="BK159" s="98"/>
      <c r="BL159" s="98"/>
      <c r="BM159" s="99"/>
      <c r="BN159" s="97">
        <v>100</v>
      </c>
      <c r="BO159" s="98"/>
      <c r="BP159" s="98"/>
      <c r="BQ159" s="98"/>
      <c r="BR159" s="98"/>
      <c r="BS159" s="99"/>
      <c r="BT159" s="4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6"/>
    </row>
    <row r="160" spans="1:83" ht="27" customHeight="1">
      <c r="A160" s="143"/>
      <c r="B160" s="144"/>
      <c r="C160" s="144"/>
      <c r="D160" s="145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5"/>
      <c r="R160" s="182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176" t="s">
        <v>76</v>
      </c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177"/>
      <c r="AV160" s="177"/>
      <c r="AW160" s="178"/>
      <c r="AX160" s="39"/>
      <c r="AY160" s="40"/>
      <c r="AZ160" s="40"/>
      <c r="BA160" s="41"/>
      <c r="BB160" s="4"/>
      <c r="BC160" s="5"/>
      <c r="BD160" s="5"/>
      <c r="BE160" s="5"/>
      <c r="BF160" s="5"/>
      <c r="BG160" s="6"/>
      <c r="BH160" s="97">
        <v>100</v>
      </c>
      <c r="BI160" s="98"/>
      <c r="BJ160" s="98"/>
      <c r="BK160" s="98"/>
      <c r="BL160" s="98"/>
      <c r="BM160" s="99"/>
      <c r="BN160" s="97">
        <v>100</v>
      </c>
      <c r="BO160" s="98"/>
      <c r="BP160" s="98"/>
      <c r="BQ160" s="98"/>
      <c r="BR160" s="98"/>
      <c r="BS160" s="99"/>
      <c r="BT160" s="4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6"/>
    </row>
    <row r="161" spans="1:83" ht="28.5" customHeight="1">
      <c r="A161" s="143"/>
      <c r="B161" s="144"/>
      <c r="C161" s="144"/>
      <c r="D161" s="145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5"/>
      <c r="R161" s="182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176" t="s">
        <v>78</v>
      </c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8"/>
      <c r="AX161" s="39"/>
      <c r="AY161" s="40"/>
      <c r="AZ161" s="40"/>
      <c r="BA161" s="41"/>
      <c r="BB161" s="4"/>
      <c r="BC161" s="5"/>
      <c r="BD161" s="5"/>
      <c r="BE161" s="5"/>
      <c r="BF161" s="5"/>
      <c r="BG161" s="6"/>
      <c r="BH161" s="97">
        <v>100</v>
      </c>
      <c r="BI161" s="98"/>
      <c r="BJ161" s="98"/>
      <c r="BK161" s="98"/>
      <c r="BL161" s="98"/>
      <c r="BM161" s="99"/>
      <c r="BN161" s="97">
        <v>100</v>
      </c>
      <c r="BO161" s="98"/>
      <c r="BP161" s="98"/>
      <c r="BQ161" s="98"/>
      <c r="BR161" s="98"/>
      <c r="BS161" s="99"/>
      <c r="BT161" s="4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6"/>
    </row>
    <row r="162" spans="1:83" ht="71.25" customHeight="1">
      <c r="A162" s="143"/>
      <c r="B162" s="144"/>
      <c r="C162" s="144"/>
      <c r="D162" s="145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5"/>
      <c r="R162" s="182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176" t="s">
        <v>110</v>
      </c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8"/>
      <c r="AX162" s="39"/>
      <c r="AY162" s="40"/>
      <c r="AZ162" s="40"/>
      <c r="BA162" s="41"/>
      <c r="BB162" s="4"/>
      <c r="BC162" s="5"/>
      <c r="BD162" s="5"/>
      <c r="BE162" s="5"/>
      <c r="BF162" s="5"/>
      <c r="BG162" s="6"/>
      <c r="BH162" s="97">
        <v>100</v>
      </c>
      <c r="BI162" s="98"/>
      <c r="BJ162" s="98"/>
      <c r="BK162" s="98"/>
      <c r="BL162" s="98"/>
      <c r="BM162" s="99"/>
      <c r="BN162" s="97">
        <v>100</v>
      </c>
      <c r="BO162" s="98"/>
      <c r="BP162" s="98"/>
      <c r="BQ162" s="98"/>
      <c r="BR162" s="98"/>
      <c r="BS162" s="99"/>
      <c r="BT162" s="4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6"/>
    </row>
    <row r="163" spans="1:83" ht="18" customHeight="1">
      <c r="A163" s="143"/>
      <c r="B163" s="144"/>
      <c r="C163" s="144"/>
      <c r="D163" s="145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5"/>
      <c r="R163" s="182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179" t="s">
        <v>79</v>
      </c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1"/>
      <c r="AX163" s="39"/>
      <c r="AY163" s="40"/>
      <c r="AZ163" s="40"/>
      <c r="BA163" s="41"/>
      <c r="BB163" s="4"/>
      <c r="BC163" s="5"/>
      <c r="BD163" s="5"/>
      <c r="BE163" s="5"/>
      <c r="BF163" s="5"/>
      <c r="BG163" s="6"/>
      <c r="BH163" s="97">
        <v>100</v>
      </c>
      <c r="BI163" s="98"/>
      <c r="BJ163" s="98"/>
      <c r="BK163" s="98"/>
      <c r="BL163" s="98"/>
      <c r="BM163" s="99"/>
      <c r="BN163" s="97">
        <v>100</v>
      </c>
      <c r="BO163" s="98"/>
      <c r="BP163" s="98"/>
      <c r="BQ163" s="98"/>
      <c r="BR163" s="98"/>
      <c r="BS163" s="99"/>
      <c r="BT163" s="4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6"/>
    </row>
    <row r="164" spans="1:83" ht="30.75" customHeight="1">
      <c r="A164" s="143"/>
      <c r="B164" s="144"/>
      <c r="C164" s="144"/>
      <c r="D164" s="145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5"/>
      <c r="R164" s="182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176" t="s">
        <v>74</v>
      </c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8"/>
      <c r="AX164" s="39"/>
      <c r="AY164" s="40"/>
      <c r="AZ164" s="40"/>
      <c r="BA164" s="41"/>
      <c r="BB164" s="4"/>
      <c r="BC164" s="5"/>
      <c r="BD164" s="5"/>
      <c r="BE164" s="5"/>
      <c r="BF164" s="5"/>
      <c r="BG164" s="6"/>
      <c r="BH164" s="97">
        <v>100</v>
      </c>
      <c r="BI164" s="98"/>
      <c r="BJ164" s="98"/>
      <c r="BK164" s="98"/>
      <c r="BL164" s="98"/>
      <c r="BM164" s="99"/>
      <c r="BN164" s="97">
        <v>100</v>
      </c>
      <c r="BO164" s="98"/>
      <c r="BP164" s="98"/>
      <c r="BQ164" s="98"/>
      <c r="BR164" s="98"/>
      <c r="BS164" s="99"/>
      <c r="BT164" s="4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6"/>
    </row>
    <row r="165" spans="1:83" ht="24" customHeight="1">
      <c r="A165" s="143"/>
      <c r="B165" s="144"/>
      <c r="C165" s="144"/>
      <c r="D165" s="145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5"/>
      <c r="R165" s="182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176" t="s">
        <v>75</v>
      </c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8"/>
      <c r="AX165" s="39"/>
      <c r="AY165" s="40"/>
      <c r="AZ165" s="40"/>
      <c r="BA165" s="41"/>
      <c r="BB165" s="4"/>
      <c r="BC165" s="5"/>
      <c r="BD165" s="5"/>
      <c r="BE165" s="5"/>
      <c r="BF165" s="5"/>
      <c r="BG165" s="6"/>
      <c r="BH165" s="97">
        <v>100</v>
      </c>
      <c r="BI165" s="98"/>
      <c r="BJ165" s="98"/>
      <c r="BK165" s="98"/>
      <c r="BL165" s="98"/>
      <c r="BM165" s="99"/>
      <c r="BN165" s="97">
        <v>100</v>
      </c>
      <c r="BO165" s="98"/>
      <c r="BP165" s="98"/>
      <c r="BQ165" s="98"/>
      <c r="BR165" s="98"/>
      <c r="BS165" s="99"/>
      <c r="BT165" s="4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6"/>
    </row>
    <row r="166" spans="1:83" ht="28.5" customHeight="1">
      <c r="A166" s="143"/>
      <c r="B166" s="144"/>
      <c r="C166" s="144"/>
      <c r="D166" s="145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5"/>
      <c r="R166" s="182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4"/>
      <c r="AE166" s="176" t="s">
        <v>83</v>
      </c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8"/>
      <c r="AX166" s="39"/>
      <c r="AY166" s="40"/>
      <c r="AZ166" s="40"/>
      <c r="BA166" s="41"/>
      <c r="BB166" s="4"/>
      <c r="BC166" s="5"/>
      <c r="BD166" s="5"/>
      <c r="BE166" s="5"/>
      <c r="BF166" s="5"/>
      <c r="BG166" s="6"/>
      <c r="BH166" s="97">
        <v>100</v>
      </c>
      <c r="BI166" s="98"/>
      <c r="BJ166" s="98"/>
      <c r="BK166" s="98"/>
      <c r="BL166" s="98"/>
      <c r="BM166" s="99"/>
      <c r="BN166" s="97">
        <v>100</v>
      </c>
      <c r="BO166" s="98"/>
      <c r="BP166" s="98"/>
      <c r="BQ166" s="98"/>
      <c r="BR166" s="98"/>
      <c r="BS166" s="99"/>
      <c r="BT166" s="4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6"/>
    </row>
    <row r="167" spans="1:83" ht="33" customHeight="1">
      <c r="A167" s="143"/>
      <c r="B167" s="144"/>
      <c r="C167" s="144"/>
      <c r="D167" s="145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5"/>
      <c r="R167" s="182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176" t="s">
        <v>78</v>
      </c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8"/>
      <c r="AX167" s="39"/>
      <c r="AY167" s="40"/>
      <c r="AZ167" s="40"/>
      <c r="BA167" s="41"/>
      <c r="BB167" s="4"/>
      <c r="BC167" s="5"/>
      <c r="BD167" s="5"/>
      <c r="BE167" s="5"/>
      <c r="BF167" s="5"/>
      <c r="BG167" s="6"/>
      <c r="BH167" s="97">
        <v>100</v>
      </c>
      <c r="BI167" s="98"/>
      <c r="BJ167" s="98"/>
      <c r="BK167" s="98"/>
      <c r="BL167" s="98"/>
      <c r="BM167" s="99"/>
      <c r="BN167" s="97">
        <v>100</v>
      </c>
      <c r="BO167" s="98"/>
      <c r="BP167" s="98"/>
      <c r="BQ167" s="98"/>
      <c r="BR167" s="98"/>
      <c r="BS167" s="99"/>
      <c r="BT167" s="4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6"/>
    </row>
    <row r="168" spans="1:83" ht="76.5" customHeight="1">
      <c r="A168" s="143"/>
      <c r="B168" s="144"/>
      <c r="C168" s="144"/>
      <c r="D168" s="145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5"/>
      <c r="R168" s="182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176" t="s">
        <v>110</v>
      </c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8"/>
      <c r="AX168" s="100"/>
      <c r="AY168" s="101"/>
      <c r="AZ168" s="101"/>
      <c r="BA168" s="102"/>
      <c r="BB168" s="97"/>
      <c r="BC168" s="98"/>
      <c r="BD168" s="98"/>
      <c r="BE168" s="98"/>
      <c r="BF168" s="98"/>
      <c r="BG168" s="99"/>
      <c r="BH168" s="97">
        <v>100</v>
      </c>
      <c r="BI168" s="98"/>
      <c r="BJ168" s="98"/>
      <c r="BK168" s="98"/>
      <c r="BL168" s="98"/>
      <c r="BM168" s="99"/>
      <c r="BN168" s="97">
        <v>100</v>
      </c>
      <c r="BO168" s="98"/>
      <c r="BP168" s="98"/>
      <c r="BQ168" s="98"/>
      <c r="BR168" s="98"/>
      <c r="BS168" s="99"/>
      <c r="BT168" s="4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6"/>
    </row>
    <row r="169" spans="1:83" ht="15.75" customHeight="1">
      <c r="A169" s="143"/>
      <c r="B169" s="144"/>
      <c r="C169" s="144"/>
      <c r="D169" s="145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5"/>
      <c r="R169" s="182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179" t="s">
        <v>80</v>
      </c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1"/>
      <c r="AX169" s="102"/>
      <c r="AY169" s="117"/>
      <c r="AZ169" s="117"/>
      <c r="BA169" s="117"/>
      <c r="BB169" s="118"/>
      <c r="BC169" s="118"/>
      <c r="BD169" s="118"/>
      <c r="BE169" s="118"/>
      <c r="BF169" s="118"/>
      <c r="BG169" s="118"/>
      <c r="BH169" s="97">
        <v>100</v>
      </c>
      <c r="BI169" s="98"/>
      <c r="BJ169" s="98"/>
      <c r="BK169" s="98"/>
      <c r="BL169" s="98"/>
      <c r="BM169" s="99"/>
      <c r="BN169" s="97">
        <v>100</v>
      </c>
      <c r="BO169" s="98"/>
      <c r="BP169" s="98"/>
      <c r="BQ169" s="98"/>
      <c r="BR169" s="98"/>
      <c r="BS169" s="99"/>
      <c r="BT169" s="97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9"/>
    </row>
    <row r="170" spans="1:83" ht="30.75" customHeight="1">
      <c r="A170" s="143"/>
      <c r="B170" s="144"/>
      <c r="C170" s="144"/>
      <c r="D170" s="145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5"/>
      <c r="R170" s="182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4"/>
      <c r="AE170" s="176" t="s">
        <v>74</v>
      </c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  <c r="AR170" s="177"/>
      <c r="AS170" s="177"/>
      <c r="AT170" s="177"/>
      <c r="AU170" s="177"/>
      <c r="AV170" s="177"/>
      <c r="AW170" s="178"/>
      <c r="AX170" s="46"/>
      <c r="AY170" s="46"/>
      <c r="AZ170" s="46"/>
      <c r="BA170" s="47"/>
      <c r="BB170" s="97"/>
      <c r="BC170" s="98"/>
      <c r="BD170" s="98"/>
      <c r="BE170" s="98"/>
      <c r="BF170" s="98"/>
      <c r="BG170" s="99"/>
      <c r="BH170" s="97">
        <v>100</v>
      </c>
      <c r="BI170" s="98"/>
      <c r="BJ170" s="98"/>
      <c r="BK170" s="98"/>
      <c r="BL170" s="98"/>
      <c r="BM170" s="99"/>
      <c r="BN170" s="97">
        <v>100</v>
      </c>
      <c r="BO170" s="98"/>
      <c r="BP170" s="98"/>
      <c r="BQ170" s="98"/>
      <c r="BR170" s="98"/>
      <c r="BS170" s="99"/>
      <c r="BT170" s="4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6"/>
    </row>
    <row r="171" spans="1:83" ht="32.25" customHeight="1">
      <c r="A171" s="143"/>
      <c r="B171" s="144"/>
      <c r="C171" s="144"/>
      <c r="D171" s="145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5"/>
      <c r="R171" s="182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4"/>
      <c r="AE171" s="176" t="s">
        <v>75</v>
      </c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  <c r="AU171" s="177"/>
      <c r="AV171" s="177"/>
      <c r="AW171" s="178"/>
      <c r="AX171" s="101"/>
      <c r="AY171" s="101"/>
      <c r="AZ171" s="101"/>
      <c r="BA171" s="102"/>
      <c r="BB171" s="4"/>
      <c r="BC171" s="5"/>
      <c r="BD171" s="5"/>
      <c r="BE171" s="5"/>
      <c r="BF171" s="5"/>
      <c r="BG171" s="6"/>
      <c r="BH171" s="97">
        <v>100</v>
      </c>
      <c r="BI171" s="98"/>
      <c r="BJ171" s="98"/>
      <c r="BK171" s="98"/>
      <c r="BL171" s="98"/>
      <c r="BM171" s="99"/>
      <c r="BN171" s="97">
        <v>100</v>
      </c>
      <c r="BO171" s="98"/>
      <c r="BP171" s="98"/>
      <c r="BQ171" s="98"/>
      <c r="BR171" s="98"/>
      <c r="BS171" s="99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6"/>
    </row>
    <row r="172" spans="1:83" ht="30" customHeight="1">
      <c r="A172" s="143"/>
      <c r="B172" s="144"/>
      <c r="C172" s="144"/>
      <c r="D172" s="145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5"/>
      <c r="R172" s="182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4"/>
      <c r="AE172" s="176" t="s">
        <v>77</v>
      </c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8"/>
      <c r="AX172" s="40"/>
      <c r="AY172" s="40"/>
      <c r="AZ172" s="40"/>
      <c r="BA172" s="41"/>
      <c r="BB172" s="4"/>
      <c r="BC172" s="5"/>
      <c r="BD172" s="5"/>
      <c r="BE172" s="5"/>
      <c r="BF172" s="5"/>
      <c r="BG172" s="6"/>
      <c r="BH172" s="97">
        <v>100</v>
      </c>
      <c r="BI172" s="98"/>
      <c r="BJ172" s="98"/>
      <c r="BK172" s="98"/>
      <c r="BL172" s="98"/>
      <c r="BM172" s="99"/>
      <c r="BN172" s="97">
        <v>100</v>
      </c>
      <c r="BO172" s="98"/>
      <c r="BP172" s="98"/>
      <c r="BQ172" s="98"/>
      <c r="BR172" s="98"/>
      <c r="BS172" s="99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6"/>
    </row>
    <row r="173" spans="1:83" ht="28.5" customHeight="1">
      <c r="A173" s="143"/>
      <c r="B173" s="144"/>
      <c r="C173" s="144"/>
      <c r="D173" s="145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5"/>
      <c r="R173" s="182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4"/>
      <c r="AE173" s="176" t="s">
        <v>78</v>
      </c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8"/>
      <c r="AX173" s="40"/>
      <c r="AY173" s="40"/>
      <c r="AZ173" s="40"/>
      <c r="BA173" s="40"/>
      <c r="BB173" s="4"/>
      <c r="BC173" s="5"/>
      <c r="BD173" s="5"/>
      <c r="BE173" s="5"/>
      <c r="BF173" s="5"/>
      <c r="BG173" s="6"/>
      <c r="BH173" s="97">
        <v>100</v>
      </c>
      <c r="BI173" s="98"/>
      <c r="BJ173" s="98"/>
      <c r="BK173" s="98"/>
      <c r="BL173" s="98"/>
      <c r="BM173" s="99"/>
      <c r="BN173" s="97">
        <v>100</v>
      </c>
      <c r="BO173" s="98"/>
      <c r="BP173" s="98"/>
      <c r="BQ173" s="98"/>
      <c r="BR173" s="98"/>
      <c r="BS173" s="99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6"/>
    </row>
    <row r="174" spans="1:83" ht="79.5" customHeight="1">
      <c r="A174" s="143"/>
      <c r="B174" s="144"/>
      <c r="C174" s="144"/>
      <c r="D174" s="145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5"/>
      <c r="R174" s="182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4"/>
      <c r="AE174" s="176" t="s">
        <v>110</v>
      </c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U174" s="177"/>
      <c r="AV174" s="177"/>
      <c r="AW174" s="178"/>
      <c r="AX174" s="40"/>
      <c r="AY174" s="40"/>
      <c r="AZ174" s="40"/>
      <c r="BA174" s="41"/>
      <c r="BB174" s="4"/>
      <c r="BC174" s="5"/>
      <c r="BD174" s="5"/>
      <c r="BE174" s="5"/>
      <c r="BF174" s="5"/>
      <c r="BG174" s="6"/>
      <c r="BH174" s="97">
        <v>100</v>
      </c>
      <c r="BI174" s="98"/>
      <c r="BJ174" s="98"/>
      <c r="BK174" s="98"/>
      <c r="BL174" s="98"/>
      <c r="BM174" s="99"/>
      <c r="BN174" s="97">
        <v>100</v>
      </c>
      <c r="BO174" s="98"/>
      <c r="BP174" s="98"/>
      <c r="BQ174" s="98"/>
      <c r="BR174" s="98"/>
      <c r="BS174" s="99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6"/>
    </row>
    <row r="175" spans="1:83" ht="48" customHeight="1">
      <c r="A175" s="143"/>
      <c r="B175" s="144"/>
      <c r="C175" s="144"/>
      <c r="D175" s="145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5"/>
      <c r="R175" s="182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4"/>
      <c r="AE175" s="179" t="s">
        <v>81</v>
      </c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1"/>
      <c r="AX175" s="40"/>
      <c r="AY175" s="40"/>
      <c r="AZ175" s="40"/>
      <c r="BA175" s="41"/>
      <c r="BB175" s="4"/>
      <c r="BC175" s="5"/>
      <c r="BD175" s="5"/>
      <c r="BE175" s="5"/>
      <c r="BF175" s="5"/>
      <c r="BG175" s="6"/>
      <c r="BH175" s="97">
        <v>100</v>
      </c>
      <c r="BI175" s="98"/>
      <c r="BJ175" s="98"/>
      <c r="BK175" s="98"/>
      <c r="BL175" s="98"/>
      <c r="BM175" s="99"/>
      <c r="BN175" s="97">
        <v>100</v>
      </c>
      <c r="BO175" s="98"/>
      <c r="BP175" s="98"/>
      <c r="BQ175" s="98"/>
      <c r="BR175" s="98"/>
      <c r="BS175" s="99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6"/>
    </row>
    <row r="176" spans="1:83" ht="30.75" customHeight="1">
      <c r="A176" s="143"/>
      <c r="B176" s="144"/>
      <c r="C176" s="144"/>
      <c r="D176" s="145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5"/>
      <c r="R176" s="182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4"/>
      <c r="AE176" s="94" t="s">
        <v>74</v>
      </c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6"/>
      <c r="AX176" s="40"/>
      <c r="AY176" s="40"/>
      <c r="AZ176" s="40"/>
      <c r="BA176" s="41"/>
      <c r="BB176" s="4"/>
      <c r="BC176" s="5"/>
      <c r="BD176" s="5"/>
      <c r="BE176" s="5"/>
      <c r="BF176" s="5"/>
      <c r="BG176" s="6"/>
      <c r="BH176" s="97">
        <v>100</v>
      </c>
      <c r="BI176" s="98"/>
      <c r="BJ176" s="98"/>
      <c r="BK176" s="98"/>
      <c r="BL176" s="98"/>
      <c r="BM176" s="99"/>
      <c r="BN176" s="97">
        <v>100</v>
      </c>
      <c r="BO176" s="98"/>
      <c r="BP176" s="98"/>
      <c r="BQ176" s="98"/>
      <c r="BR176" s="98"/>
      <c r="BS176" s="99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6"/>
    </row>
    <row r="177" spans="1:83" ht="28.5" customHeight="1">
      <c r="A177" s="143"/>
      <c r="B177" s="144"/>
      <c r="C177" s="144"/>
      <c r="D177" s="145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5"/>
      <c r="R177" s="182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4"/>
      <c r="AE177" s="94" t="s">
        <v>82</v>
      </c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6"/>
      <c r="AX177" s="22"/>
      <c r="AY177" s="22"/>
      <c r="AZ177" s="22"/>
      <c r="BA177" s="23"/>
      <c r="BB177" s="24"/>
      <c r="BC177" s="25"/>
      <c r="BD177" s="25"/>
      <c r="BE177" s="25"/>
      <c r="BF177" s="25"/>
      <c r="BG177" s="26"/>
      <c r="BH177" s="97">
        <v>100</v>
      </c>
      <c r="BI177" s="98"/>
      <c r="BJ177" s="98"/>
      <c r="BK177" s="98"/>
      <c r="BL177" s="98"/>
      <c r="BM177" s="99"/>
      <c r="BN177" s="97">
        <v>100</v>
      </c>
      <c r="BO177" s="98"/>
      <c r="BP177" s="98"/>
      <c r="BQ177" s="98"/>
      <c r="BR177" s="98"/>
      <c r="BS177" s="99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6"/>
    </row>
    <row r="178" spans="1:83" ht="31.5" customHeight="1">
      <c r="A178" s="143"/>
      <c r="B178" s="144"/>
      <c r="C178" s="144"/>
      <c r="D178" s="145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5"/>
      <c r="R178" s="182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4"/>
      <c r="AE178" s="94" t="s">
        <v>83</v>
      </c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6"/>
      <c r="AX178" s="40"/>
      <c r="AY178" s="40"/>
      <c r="AZ178" s="40"/>
      <c r="BA178" s="41"/>
      <c r="BB178" s="4"/>
      <c r="BC178" s="5"/>
      <c r="BD178" s="5"/>
      <c r="BE178" s="5"/>
      <c r="BF178" s="5"/>
      <c r="BG178" s="6"/>
      <c r="BH178" s="97">
        <v>100</v>
      </c>
      <c r="BI178" s="98"/>
      <c r="BJ178" s="98"/>
      <c r="BK178" s="98"/>
      <c r="BL178" s="98"/>
      <c r="BM178" s="99"/>
      <c r="BN178" s="97">
        <v>100</v>
      </c>
      <c r="BO178" s="98"/>
      <c r="BP178" s="98"/>
      <c r="BQ178" s="98"/>
      <c r="BR178" s="98"/>
      <c r="BS178" s="99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6"/>
    </row>
    <row r="179" spans="1:83" ht="31.5" customHeight="1">
      <c r="A179" s="143"/>
      <c r="B179" s="144"/>
      <c r="C179" s="144"/>
      <c r="D179" s="145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5"/>
      <c r="R179" s="182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4"/>
      <c r="AE179" s="94" t="s">
        <v>78</v>
      </c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6"/>
      <c r="AX179" s="34"/>
      <c r="AY179" s="34"/>
      <c r="AZ179" s="34"/>
      <c r="BA179" s="34"/>
      <c r="BB179" s="36"/>
      <c r="BC179" s="37"/>
      <c r="BD179" s="37"/>
      <c r="BE179" s="37"/>
      <c r="BF179" s="37"/>
      <c r="BG179" s="38"/>
      <c r="BH179" s="97">
        <v>100</v>
      </c>
      <c r="BI179" s="98"/>
      <c r="BJ179" s="98"/>
      <c r="BK179" s="98"/>
      <c r="BL179" s="98"/>
      <c r="BM179" s="99"/>
      <c r="BN179" s="97">
        <v>100</v>
      </c>
      <c r="BO179" s="98"/>
      <c r="BP179" s="98"/>
      <c r="BQ179" s="98"/>
      <c r="BR179" s="98"/>
      <c r="BS179" s="99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6"/>
    </row>
    <row r="180" spans="1:83" ht="28.5" customHeight="1">
      <c r="A180" s="143"/>
      <c r="B180" s="144"/>
      <c r="C180" s="144"/>
      <c r="D180" s="145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5"/>
      <c r="R180" s="182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4"/>
      <c r="AE180" s="179" t="s">
        <v>84</v>
      </c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1"/>
      <c r="AX180" s="40"/>
      <c r="AY180" s="40"/>
      <c r="AZ180" s="40"/>
      <c r="BA180" s="40"/>
      <c r="BB180" s="4"/>
      <c r="BC180" s="5"/>
      <c r="BD180" s="5"/>
      <c r="BE180" s="5"/>
      <c r="BF180" s="5"/>
      <c r="BG180" s="6"/>
      <c r="BH180" s="97">
        <v>100</v>
      </c>
      <c r="BI180" s="98"/>
      <c r="BJ180" s="98"/>
      <c r="BK180" s="98"/>
      <c r="BL180" s="98"/>
      <c r="BM180" s="99"/>
      <c r="BN180" s="97">
        <v>100</v>
      </c>
      <c r="BO180" s="98"/>
      <c r="BP180" s="98"/>
      <c r="BQ180" s="98"/>
      <c r="BR180" s="98"/>
      <c r="BS180" s="99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6"/>
    </row>
    <row r="181" spans="1:83" ht="30" customHeight="1">
      <c r="A181" s="143"/>
      <c r="B181" s="144"/>
      <c r="C181" s="144"/>
      <c r="D181" s="145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5"/>
      <c r="R181" s="182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4"/>
      <c r="AE181" s="94" t="s">
        <v>74</v>
      </c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6"/>
      <c r="AX181" s="40"/>
      <c r="AY181" s="40"/>
      <c r="AZ181" s="40"/>
      <c r="BA181" s="40"/>
      <c r="BB181" s="4"/>
      <c r="BC181" s="5"/>
      <c r="BD181" s="5"/>
      <c r="BE181" s="5"/>
      <c r="BF181" s="5"/>
      <c r="BG181" s="6"/>
      <c r="BH181" s="97">
        <v>100</v>
      </c>
      <c r="BI181" s="98"/>
      <c r="BJ181" s="98"/>
      <c r="BK181" s="98"/>
      <c r="BL181" s="98"/>
      <c r="BM181" s="99"/>
      <c r="BN181" s="97">
        <v>100</v>
      </c>
      <c r="BO181" s="98"/>
      <c r="BP181" s="98"/>
      <c r="BQ181" s="98"/>
      <c r="BR181" s="98"/>
      <c r="BS181" s="99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6"/>
    </row>
    <row r="182" spans="1:83" ht="28.5" customHeight="1">
      <c r="A182" s="143"/>
      <c r="B182" s="144"/>
      <c r="C182" s="144"/>
      <c r="D182" s="145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5"/>
      <c r="R182" s="182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4"/>
      <c r="AE182" s="94" t="s">
        <v>82</v>
      </c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6"/>
      <c r="AX182" s="40"/>
      <c r="AY182" s="40"/>
      <c r="AZ182" s="40"/>
      <c r="BA182" s="40"/>
      <c r="BB182" s="4"/>
      <c r="BC182" s="5"/>
      <c r="BD182" s="5"/>
      <c r="BE182" s="5"/>
      <c r="BF182" s="5"/>
      <c r="BG182" s="6"/>
      <c r="BH182" s="97">
        <v>100</v>
      </c>
      <c r="BI182" s="98"/>
      <c r="BJ182" s="98"/>
      <c r="BK182" s="98"/>
      <c r="BL182" s="98"/>
      <c r="BM182" s="99"/>
      <c r="BN182" s="97">
        <v>100</v>
      </c>
      <c r="BO182" s="98"/>
      <c r="BP182" s="98"/>
      <c r="BQ182" s="98"/>
      <c r="BR182" s="98"/>
      <c r="BS182" s="99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6"/>
    </row>
    <row r="183" spans="1:83" ht="28.5" customHeight="1">
      <c r="A183" s="143"/>
      <c r="B183" s="144"/>
      <c r="C183" s="144"/>
      <c r="D183" s="145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5"/>
      <c r="R183" s="182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4"/>
      <c r="AE183" s="94" t="s">
        <v>83</v>
      </c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6"/>
      <c r="AX183" s="40"/>
      <c r="AY183" s="40"/>
      <c r="AZ183" s="40"/>
      <c r="BA183" s="41"/>
      <c r="BB183" s="4"/>
      <c r="BC183" s="5"/>
      <c r="BD183" s="5"/>
      <c r="BE183" s="5"/>
      <c r="BF183" s="5"/>
      <c r="BG183" s="6"/>
      <c r="BH183" s="97">
        <v>100</v>
      </c>
      <c r="BI183" s="98"/>
      <c r="BJ183" s="98"/>
      <c r="BK183" s="98"/>
      <c r="BL183" s="98"/>
      <c r="BM183" s="99"/>
      <c r="BN183" s="97">
        <v>100</v>
      </c>
      <c r="BO183" s="98"/>
      <c r="BP183" s="98"/>
      <c r="BQ183" s="98"/>
      <c r="BR183" s="98"/>
      <c r="BS183" s="99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6"/>
    </row>
    <row r="184" spans="1:83" ht="28.5" customHeight="1" hidden="1">
      <c r="A184" s="143"/>
      <c r="B184" s="144"/>
      <c r="C184" s="144"/>
      <c r="D184" s="145"/>
      <c r="E184" s="137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9"/>
      <c r="R184" s="109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1"/>
      <c r="AE184" s="94" t="s">
        <v>77</v>
      </c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6"/>
      <c r="AX184" s="40"/>
      <c r="AY184" s="40"/>
      <c r="AZ184" s="40"/>
      <c r="BA184" s="41"/>
      <c r="BB184" s="4"/>
      <c r="BC184" s="5"/>
      <c r="BD184" s="5"/>
      <c r="BE184" s="5"/>
      <c r="BF184" s="5"/>
      <c r="BG184" s="6"/>
      <c r="BH184" s="97">
        <v>100</v>
      </c>
      <c r="BI184" s="98"/>
      <c r="BJ184" s="98"/>
      <c r="BK184" s="98"/>
      <c r="BL184" s="98"/>
      <c r="BM184" s="99"/>
      <c r="BN184" s="97">
        <v>100</v>
      </c>
      <c r="BO184" s="98"/>
      <c r="BP184" s="98"/>
      <c r="BQ184" s="98"/>
      <c r="BR184" s="98"/>
      <c r="BS184" s="99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6"/>
    </row>
    <row r="185" spans="1:83" ht="28.5" customHeight="1">
      <c r="A185" s="128"/>
      <c r="B185" s="129"/>
      <c r="C185" s="129"/>
      <c r="D185" s="130"/>
      <c r="E185" s="128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30"/>
      <c r="R185" s="140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2"/>
      <c r="AE185" s="94" t="s">
        <v>78</v>
      </c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6"/>
      <c r="AX185" s="34"/>
      <c r="AY185" s="34"/>
      <c r="AZ185" s="34"/>
      <c r="BA185" s="34"/>
      <c r="BB185" s="36"/>
      <c r="BC185" s="37"/>
      <c r="BD185" s="37"/>
      <c r="BE185" s="37"/>
      <c r="BF185" s="37"/>
      <c r="BG185" s="38"/>
      <c r="BH185" s="97">
        <v>100</v>
      </c>
      <c r="BI185" s="98"/>
      <c r="BJ185" s="98"/>
      <c r="BK185" s="98"/>
      <c r="BL185" s="98"/>
      <c r="BM185" s="99"/>
      <c r="BN185" s="97">
        <v>100</v>
      </c>
      <c r="BO185" s="98"/>
      <c r="BP185" s="98"/>
      <c r="BQ185" s="98"/>
      <c r="BR185" s="98"/>
      <c r="BS185" s="99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6"/>
    </row>
    <row r="186" spans="1:83" ht="75.75" customHeight="1">
      <c r="A186" s="143"/>
      <c r="B186" s="144"/>
      <c r="C186" s="144"/>
      <c r="D186" s="145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5"/>
      <c r="R186" s="182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4"/>
      <c r="AE186" s="94" t="s">
        <v>110</v>
      </c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6"/>
      <c r="AX186" s="40"/>
      <c r="AY186" s="40"/>
      <c r="AZ186" s="40"/>
      <c r="BA186" s="40"/>
      <c r="BB186" s="4"/>
      <c r="BC186" s="5"/>
      <c r="BD186" s="5"/>
      <c r="BE186" s="5"/>
      <c r="BF186" s="5"/>
      <c r="BG186" s="6"/>
      <c r="BH186" s="97">
        <v>100</v>
      </c>
      <c r="BI186" s="98"/>
      <c r="BJ186" s="98"/>
      <c r="BK186" s="98"/>
      <c r="BL186" s="98"/>
      <c r="BM186" s="99"/>
      <c r="BN186" s="97">
        <v>100</v>
      </c>
      <c r="BO186" s="98"/>
      <c r="BP186" s="98"/>
      <c r="BQ186" s="98"/>
      <c r="BR186" s="98"/>
      <c r="BS186" s="99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6"/>
    </row>
    <row r="187" spans="1:83" ht="28.5" customHeight="1">
      <c r="A187" s="143"/>
      <c r="B187" s="144"/>
      <c r="C187" s="144"/>
      <c r="D187" s="145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5"/>
      <c r="R187" s="182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4"/>
      <c r="AE187" s="179" t="s">
        <v>85</v>
      </c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1"/>
      <c r="AX187" s="40"/>
      <c r="AY187" s="40"/>
      <c r="AZ187" s="40"/>
      <c r="BA187" s="40"/>
      <c r="BB187" s="4"/>
      <c r="BC187" s="5"/>
      <c r="BD187" s="5"/>
      <c r="BE187" s="5"/>
      <c r="BF187" s="5"/>
      <c r="BG187" s="6"/>
      <c r="BH187" s="97">
        <v>100</v>
      </c>
      <c r="BI187" s="98"/>
      <c r="BJ187" s="98"/>
      <c r="BK187" s="98"/>
      <c r="BL187" s="98"/>
      <c r="BM187" s="99"/>
      <c r="BN187" s="97">
        <v>100</v>
      </c>
      <c r="BO187" s="98"/>
      <c r="BP187" s="98"/>
      <c r="BQ187" s="98"/>
      <c r="BR187" s="98"/>
      <c r="BS187" s="99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6"/>
    </row>
    <row r="188" spans="1:83" ht="28.5" customHeight="1">
      <c r="A188" s="143"/>
      <c r="B188" s="144"/>
      <c r="C188" s="144"/>
      <c r="D188" s="145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5"/>
      <c r="R188" s="182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4"/>
      <c r="AE188" s="94" t="s">
        <v>74</v>
      </c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6"/>
      <c r="AX188" s="40"/>
      <c r="AY188" s="40"/>
      <c r="AZ188" s="40"/>
      <c r="BA188" s="40"/>
      <c r="BB188" s="4"/>
      <c r="BC188" s="5"/>
      <c r="BD188" s="5"/>
      <c r="BE188" s="5"/>
      <c r="BF188" s="5"/>
      <c r="BG188" s="6"/>
      <c r="BH188" s="97">
        <v>100</v>
      </c>
      <c r="BI188" s="98"/>
      <c r="BJ188" s="98"/>
      <c r="BK188" s="98"/>
      <c r="BL188" s="98"/>
      <c r="BM188" s="99"/>
      <c r="BN188" s="97">
        <v>100</v>
      </c>
      <c r="BO188" s="98"/>
      <c r="BP188" s="98"/>
      <c r="BQ188" s="98"/>
      <c r="BR188" s="98"/>
      <c r="BS188" s="99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6"/>
    </row>
    <row r="189" spans="1:83" ht="28.5" customHeight="1">
      <c r="A189" s="143"/>
      <c r="B189" s="144"/>
      <c r="C189" s="144"/>
      <c r="D189" s="145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5"/>
      <c r="R189" s="182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4"/>
      <c r="AE189" s="94" t="s">
        <v>82</v>
      </c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6"/>
      <c r="AX189" s="40"/>
      <c r="AY189" s="40"/>
      <c r="AZ189" s="40"/>
      <c r="BA189" s="40"/>
      <c r="BB189" s="4"/>
      <c r="BC189" s="5"/>
      <c r="BD189" s="5"/>
      <c r="BE189" s="5"/>
      <c r="BF189" s="5"/>
      <c r="BG189" s="6"/>
      <c r="BH189" s="97">
        <v>100</v>
      </c>
      <c r="BI189" s="98"/>
      <c r="BJ189" s="98"/>
      <c r="BK189" s="98"/>
      <c r="BL189" s="98"/>
      <c r="BM189" s="99"/>
      <c r="BN189" s="97">
        <v>100</v>
      </c>
      <c r="BO189" s="98"/>
      <c r="BP189" s="98"/>
      <c r="BQ189" s="98"/>
      <c r="BR189" s="98"/>
      <c r="BS189" s="99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6"/>
    </row>
    <row r="190" spans="1:83" ht="28.5" customHeight="1">
      <c r="A190" s="143"/>
      <c r="B190" s="144"/>
      <c r="C190" s="144"/>
      <c r="D190" s="145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5"/>
      <c r="R190" s="182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4"/>
      <c r="AE190" s="94" t="s">
        <v>78</v>
      </c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6"/>
      <c r="AX190" s="40"/>
      <c r="AY190" s="40"/>
      <c r="AZ190" s="40"/>
      <c r="BA190" s="40"/>
      <c r="BB190" s="4"/>
      <c r="BC190" s="5"/>
      <c r="BD190" s="5"/>
      <c r="BE190" s="5"/>
      <c r="BF190" s="5"/>
      <c r="BG190" s="6"/>
      <c r="BH190" s="97">
        <v>100</v>
      </c>
      <c r="BI190" s="98"/>
      <c r="BJ190" s="98"/>
      <c r="BK190" s="98"/>
      <c r="BL190" s="98"/>
      <c r="BM190" s="99"/>
      <c r="BN190" s="97">
        <v>100</v>
      </c>
      <c r="BO190" s="98"/>
      <c r="BP190" s="98"/>
      <c r="BQ190" s="98"/>
      <c r="BR190" s="98"/>
      <c r="BS190" s="99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6"/>
    </row>
    <row r="191" spans="1:83" ht="78.75" customHeight="1">
      <c r="A191" s="143"/>
      <c r="B191" s="144"/>
      <c r="C191" s="144"/>
      <c r="D191" s="145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5"/>
      <c r="R191" s="182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4"/>
      <c r="AE191" s="94" t="s">
        <v>110</v>
      </c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6"/>
      <c r="AX191" s="40"/>
      <c r="AY191" s="40"/>
      <c r="AZ191" s="40"/>
      <c r="BA191" s="40"/>
      <c r="BB191" s="4"/>
      <c r="BC191" s="5"/>
      <c r="BD191" s="5"/>
      <c r="BE191" s="5"/>
      <c r="BF191" s="5"/>
      <c r="BG191" s="6"/>
      <c r="BH191" s="97">
        <v>100</v>
      </c>
      <c r="BI191" s="98"/>
      <c r="BJ191" s="98"/>
      <c r="BK191" s="98"/>
      <c r="BL191" s="98"/>
      <c r="BM191" s="99"/>
      <c r="BN191" s="97">
        <v>100</v>
      </c>
      <c r="BO191" s="98"/>
      <c r="BP191" s="98"/>
      <c r="BQ191" s="98"/>
      <c r="BR191" s="98"/>
      <c r="BS191" s="99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6"/>
    </row>
    <row r="192" spans="1:83" ht="27.75" customHeight="1">
      <c r="A192" s="143"/>
      <c r="B192" s="144"/>
      <c r="C192" s="144"/>
      <c r="D192" s="145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5"/>
      <c r="R192" s="182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4"/>
      <c r="AE192" s="179" t="s">
        <v>86</v>
      </c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1"/>
      <c r="AX192" s="40"/>
      <c r="AY192" s="40"/>
      <c r="AZ192" s="40"/>
      <c r="BA192" s="40"/>
      <c r="BB192" s="4"/>
      <c r="BC192" s="5"/>
      <c r="BD192" s="5"/>
      <c r="BE192" s="5"/>
      <c r="BF192" s="5"/>
      <c r="BG192" s="6"/>
      <c r="BH192" s="97">
        <v>100</v>
      </c>
      <c r="BI192" s="98"/>
      <c r="BJ192" s="98"/>
      <c r="BK192" s="98"/>
      <c r="BL192" s="98"/>
      <c r="BM192" s="99"/>
      <c r="BN192" s="97">
        <v>100</v>
      </c>
      <c r="BO192" s="98"/>
      <c r="BP192" s="98"/>
      <c r="BQ192" s="98"/>
      <c r="BR192" s="98"/>
      <c r="BS192" s="99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6"/>
    </row>
    <row r="193" spans="1:83" ht="25.5" customHeight="1">
      <c r="A193" s="143"/>
      <c r="B193" s="144"/>
      <c r="C193" s="144"/>
      <c r="D193" s="145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5"/>
      <c r="R193" s="182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4"/>
      <c r="AE193" s="94" t="s">
        <v>74</v>
      </c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6"/>
      <c r="AX193" s="40"/>
      <c r="AY193" s="40"/>
      <c r="AZ193" s="40"/>
      <c r="BA193" s="40"/>
      <c r="BB193" s="4"/>
      <c r="BC193" s="5"/>
      <c r="BD193" s="5"/>
      <c r="BE193" s="5"/>
      <c r="BF193" s="5"/>
      <c r="BG193" s="6"/>
      <c r="BH193" s="97">
        <v>100</v>
      </c>
      <c r="BI193" s="98"/>
      <c r="BJ193" s="98"/>
      <c r="BK193" s="98"/>
      <c r="BL193" s="98"/>
      <c r="BM193" s="99"/>
      <c r="BN193" s="97">
        <v>100</v>
      </c>
      <c r="BO193" s="98"/>
      <c r="BP193" s="98"/>
      <c r="BQ193" s="98"/>
      <c r="BR193" s="98"/>
      <c r="BS193" s="99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6"/>
    </row>
    <row r="194" spans="1:83" ht="25.5" customHeight="1">
      <c r="A194" s="143"/>
      <c r="B194" s="144"/>
      <c r="C194" s="144"/>
      <c r="D194" s="145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5"/>
      <c r="R194" s="182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4"/>
      <c r="AE194" s="94" t="s">
        <v>82</v>
      </c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6"/>
      <c r="AX194" s="40"/>
      <c r="AY194" s="40"/>
      <c r="AZ194" s="40"/>
      <c r="BA194" s="40"/>
      <c r="BB194" s="4"/>
      <c r="BC194" s="5"/>
      <c r="BD194" s="5"/>
      <c r="BE194" s="5"/>
      <c r="BF194" s="5"/>
      <c r="BG194" s="6"/>
      <c r="BH194" s="97">
        <v>100</v>
      </c>
      <c r="BI194" s="98"/>
      <c r="BJ194" s="98"/>
      <c r="BK194" s="98"/>
      <c r="BL194" s="98"/>
      <c r="BM194" s="99"/>
      <c r="BN194" s="97">
        <v>100</v>
      </c>
      <c r="BO194" s="98"/>
      <c r="BP194" s="98"/>
      <c r="BQ194" s="98"/>
      <c r="BR194" s="98"/>
      <c r="BS194" s="99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6"/>
    </row>
    <row r="195" spans="1:83" ht="27.75" customHeight="1">
      <c r="A195" s="143"/>
      <c r="B195" s="144"/>
      <c r="C195" s="144"/>
      <c r="D195" s="145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5"/>
      <c r="R195" s="182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4"/>
      <c r="AE195" s="94" t="s">
        <v>83</v>
      </c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6"/>
      <c r="AX195" s="40"/>
      <c r="AY195" s="40"/>
      <c r="AZ195" s="40"/>
      <c r="BA195" s="40"/>
      <c r="BB195" s="4"/>
      <c r="BC195" s="5"/>
      <c r="BD195" s="5"/>
      <c r="BE195" s="5"/>
      <c r="BF195" s="5"/>
      <c r="BG195" s="6"/>
      <c r="BH195" s="97">
        <v>100</v>
      </c>
      <c r="BI195" s="98"/>
      <c r="BJ195" s="98"/>
      <c r="BK195" s="98"/>
      <c r="BL195" s="98"/>
      <c r="BM195" s="99"/>
      <c r="BN195" s="97">
        <v>100</v>
      </c>
      <c r="BO195" s="98"/>
      <c r="BP195" s="98"/>
      <c r="BQ195" s="98"/>
      <c r="BR195" s="98"/>
      <c r="BS195" s="99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6"/>
    </row>
    <row r="196" spans="1:83" ht="30" customHeight="1">
      <c r="A196" s="143"/>
      <c r="B196" s="144"/>
      <c r="C196" s="144"/>
      <c r="D196" s="145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5"/>
      <c r="R196" s="182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4"/>
      <c r="AE196" s="94" t="s">
        <v>77</v>
      </c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6"/>
      <c r="AX196" s="40"/>
      <c r="AY196" s="40"/>
      <c r="AZ196" s="40"/>
      <c r="BA196" s="40"/>
      <c r="BB196" s="4"/>
      <c r="BC196" s="5"/>
      <c r="BD196" s="5"/>
      <c r="BE196" s="5"/>
      <c r="BF196" s="5"/>
      <c r="BG196" s="6"/>
      <c r="BH196" s="97">
        <v>100</v>
      </c>
      <c r="BI196" s="98"/>
      <c r="BJ196" s="98"/>
      <c r="BK196" s="98"/>
      <c r="BL196" s="98"/>
      <c r="BM196" s="99"/>
      <c r="BN196" s="97">
        <v>100</v>
      </c>
      <c r="BO196" s="98"/>
      <c r="BP196" s="98"/>
      <c r="BQ196" s="98"/>
      <c r="BR196" s="98"/>
      <c r="BS196" s="99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6"/>
    </row>
    <row r="197" spans="1:83" ht="27" customHeight="1" hidden="1">
      <c r="A197" s="143"/>
      <c r="B197" s="144"/>
      <c r="C197" s="144"/>
      <c r="D197" s="145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5"/>
      <c r="R197" s="182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4"/>
      <c r="AE197" s="94" t="s">
        <v>78</v>
      </c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6"/>
      <c r="AX197" s="40"/>
      <c r="AY197" s="40"/>
      <c r="AZ197" s="40"/>
      <c r="BA197" s="40"/>
      <c r="BB197" s="4"/>
      <c r="BC197" s="5"/>
      <c r="BD197" s="5"/>
      <c r="BE197" s="5"/>
      <c r="BF197" s="5"/>
      <c r="BG197" s="6"/>
      <c r="BH197" s="97">
        <v>100</v>
      </c>
      <c r="BI197" s="98"/>
      <c r="BJ197" s="98"/>
      <c r="BK197" s="98"/>
      <c r="BL197" s="98"/>
      <c r="BM197" s="99"/>
      <c r="BN197" s="97">
        <v>100</v>
      </c>
      <c r="BO197" s="98"/>
      <c r="BP197" s="98"/>
      <c r="BQ197" s="98"/>
      <c r="BR197" s="98"/>
      <c r="BS197" s="99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6"/>
    </row>
    <row r="198" spans="1:83" ht="71.25" customHeight="1">
      <c r="A198" s="143"/>
      <c r="B198" s="144"/>
      <c r="C198" s="144"/>
      <c r="D198" s="145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5"/>
      <c r="R198" s="182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4"/>
      <c r="AE198" s="94" t="s">
        <v>110</v>
      </c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6"/>
      <c r="AX198" s="40"/>
      <c r="AY198" s="40"/>
      <c r="AZ198" s="40"/>
      <c r="BA198" s="40"/>
      <c r="BB198" s="4"/>
      <c r="BC198" s="5"/>
      <c r="BD198" s="5"/>
      <c r="BE198" s="5"/>
      <c r="BF198" s="5"/>
      <c r="BG198" s="6"/>
      <c r="BH198" s="97">
        <v>100</v>
      </c>
      <c r="BI198" s="98"/>
      <c r="BJ198" s="98"/>
      <c r="BK198" s="98"/>
      <c r="BL198" s="98"/>
      <c r="BM198" s="99"/>
      <c r="BN198" s="97">
        <v>100</v>
      </c>
      <c r="BO198" s="98"/>
      <c r="BP198" s="98"/>
      <c r="BQ198" s="98"/>
      <c r="BR198" s="98"/>
      <c r="BS198" s="99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6"/>
    </row>
    <row r="199" spans="1:83" ht="39" customHeight="1">
      <c r="A199" s="143"/>
      <c r="B199" s="144"/>
      <c r="C199" s="144"/>
      <c r="D199" s="145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5"/>
      <c r="R199" s="182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4"/>
      <c r="AE199" s="179" t="s">
        <v>87</v>
      </c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1"/>
      <c r="AX199" s="28"/>
      <c r="AY199" s="28"/>
      <c r="AZ199" s="28"/>
      <c r="BA199" s="28"/>
      <c r="BB199" s="30"/>
      <c r="BC199" s="31"/>
      <c r="BD199" s="31"/>
      <c r="BE199" s="31"/>
      <c r="BF199" s="31"/>
      <c r="BG199" s="32"/>
      <c r="BH199" s="97">
        <v>100</v>
      </c>
      <c r="BI199" s="98"/>
      <c r="BJ199" s="98"/>
      <c r="BK199" s="98"/>
      <c r="BL199" s="98"/>
      <c r="BM199" s="99"/>
      <c r="BN199" s="97">
        <v>100</v>
      </c>
      <c r="BO199" s="98"/>
      <c r="BP199" s="98"/>
      <c r="BQ199" s="98"/>
      <c r="BR199" s="98"/>
      <c r="BS199" s="99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6"/>
    </row>
    <row r="200" spans="1:83" ht="29.25" customHeight="1">
      <c r="A200" s="143"/>
      <c r="B200" s="144"/>
      <c r="C200" s="144"/>
      <c r="D200" s="145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5"/>
      <c r="R200" s="182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4"/>
      <c r="AE200" s="94" t="s">
        <v>74</v>
      </c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6"/>
      <c r="AX200" s="40"/>
      <c r="AY200" s="40"/>
      <c r="AZ200" s="40"/>
      <c r="BA200" s="40"/>
      <c r="BB200" s="4"/>
      <c r="BC200" s="5"/>
      <c r="BD200" s="5"/>
      <c r="BE200" s="5"/>
      <c r="BF200" s="5"/>
      <c r="BG200" s="6"/>
      <c r="BH200" s="97">
        <v>100</v>
      </c>
      <c r="BI200" s="98"/>
      <c r="BJ200" s="98"/>
      <c r="BK200" s="98"/>
      <c r="BL200" s="98"/>
      <c r="BM200" s="99"/>
      <c r="BN200" s="97">
        <v>100</v>
      </c>
      <c r="BO200" s="98"/>
      <c r="BP200" s="98"/>
      <c r="BQ200" s="98"/>
      <c r="BR200" s="98"/>
      <c r="BS200" s="99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6"/>
    </row>
    <row r="201" spans="1:83" ht="27" customHeight="1">
      <c r="A201" s="143"/>
      <c r="B201" s="144"/>
      <c r="C201" s="144"/>
      <c r="D201" s="145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5"/>
      <c r="R201" s="182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4"/>
      <c r="AE201" s="94" t="s">
        <v>82</v>
      </c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6"/>
      <c r="AX201" s="39"/>
      <c r="AY201" s="40"/>
      <c r="AZ201" s="40"/>
      <c r="BA201" s="40"/>
      <c r="BB201" s="4"/>
      <c r="BC201" s="5"/>
      <c r="BD201" s="5"/>
      <c r="BE201" s="5"/>
      <c r="BF201" s="5"/>
      <c r="BG201" s="6"/>
      <c r="BH201" s="97">
        <v>100</v>
      </c>
      <c r="BI201" s="98"/>
      <c r="BJ201" s="98"/>
      <c r="BK201" s="98"/>
      <c r="BL201" s="98"/>
      <c r="BM201" s="99"/>
      <c r="BN201" s="97">
        <v>100</v>
      </c>
      <c r="BO201" s="98"/>
      <c r="BP201" s="98"/>
      <c r="BQ201" s="98"/>
      <c r="BR201" s="98"/>
      <c r="BS201" s="99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6"/>
    </row>
    <row r="202" spans="1:83" ht="27" customHeight="1" hidden="1">
      <c r="A202" s="143"/>
      <c r="B202" s="144"/>
      <c r="C202" s="144"/>
      <c r="D202" s="145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5"/>
      <c r="R202" s="182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4"/>
      <c r="AE202" s="94" t="s">
        <v>83</v>
      </c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6"/>
      <c r="AX202" s="40"/>
      <c r="AY202" s="40"/>
      <c r="AZ202" s="40"/>
      <c r="BA202" s="41"/>
      <c r="BB202" s="4"/>
      <c r="BC202" s="5"/>
      <c r="BD202" s="5"/>
      <c r="BE202" s="5"/>
      <c r="BF202" s="5"/>
      <c r="BG202" s="6"/>
      <c r="BH202" s="97">
        <v>100</v>
      </c>
      <c r="BI202" s="98"/>
      <c r="BJ202" s="98"/>
      <c r="BK202" s="98"/>
      <c r="BL202" s="98"/>
      <c r="BM202" s="99"/>
      <c r="BN202" s="97">
        <v>100</v>
      </c>
      <c r="BO202" s="98"/>
      <c r="BP202" s="98"/>
      <c r="BQ202" s="98"/>
      <c r="BR202" s="98"/>
      <c r="BS202" s="99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6"/>
    </row>
    <row r="203" spans="1:83" ht="27" customHeight="1" hidden="1">
      <c r="A203" s="143"/>
      <c r="B203" s="144"/>
      <c r="C203" s="144"/>
      <c r="D203" s="145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5"/>
      <c r="R203" s="182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84"/>
      <c r="AE203" s="94" t="s">
        <v>77</v>
      </c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6"/>
      <c r="AX203" s="28"/>
      <c r="AY203" s="28"/>
      <c r="AZ203" s="28"/>
      <c r="BA203" s="28"/>
      <c r="BB203" s="30"/>
      <c r="BC203" s="31"/>
      <c r="BD203" s="31"/>
      <c r="BE203" s="31"/>
      <c r="BF203" s="31"/>
      <c r="BG203" s="32"/>
      <c r="BH203" s="109">
        <v>100</v>
      </c>
      <c r="BI203" s="110"/>
      <c r="BJ203" s="110"/>
      <c r="BK203" s="110"/>
      <c r="BL203" s="110"/>
      <c r="BM203" s="111"/>
      <c r="BN203" s="109">
        <v>100</v>
      </c>
      <c r="BO203" s="110"/>
      <c r="BP203" s="110"/>
      <c r="BQ203" s="110"/>
      <c r="BR203" s="110"/>
      <c r="BS203" s="111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6"/>
    </row>
    <row r="204" spans="1:83" ht="27" customHeight="1">
      <c r="A204" s="143"/>
      <c r="B204" s="144"/>
      <c r="C204" s="144"/>
      <c r="D204" s="145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5"/>
      <c r="R204" s="182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4"/>
      <c r="AE204" s="94" t="s">
        <v>78</v>
      </c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6"/>
      <c r="AX204" s="40"/>
      <c r="AY204" s="40"/>
      <c r="AZ204" s="40"/>
      <c r="BA204" s="40"/>
      <c r="BB204" s="4"/>
      <c r="BC204" s="5"/>
      <c r="BD204" s="5"/>
      <c r="BE204" s="5"/>
      <c r="BF204" s="5"/>
      <c r="BG204" s="6"/>
      <c r="BH204" s="97">
        <v>100</v>
      </c>
      <c r="BI204" s="98"/>
      <c r="BJ204" s="98"/>
      <c r="BK204" s="98"/>
      <c r="BL204" s="98"/>
      <c r="BM204" s="99"/>
      <c r="BN204" s="97">
        <v>100</v>
      </c>
      <c r="BO204" s="98"/>
      <c r="BP204" s="98"/>
      <c r="BQ204" s="98"/>
      <c r="BR204" s="98"/>
      <c r="BS204" s="99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6"/>
    </row>
    <row r="205" spans="1:83" ht="30.75" customHeight="1">
      <c r="A205" s="143"/>
      <c r="B205" s="144"/>
      <c r="C205" s="144"/>
      <c r="D205" s="145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5"/>
      <c r="R205" s="182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4"/>
      <c r="AE205" s="179" t="s">
        <v>135</v>
      </c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1"/>
      <c r="AX205" s="40"/>
      <c r="AY205" s="40"/>
      <c r="AZ205" s="40"/>
      <c r="BA205" s="40"/>
      <c r="BB205" s="4"/>
      <c r="BC205" s="5"/>
      <c r="BD205" s="5"/>
      <c r="BE205" s="5"/>
      <c r="BF205" s="5"/>
      <c r="BG205" s="6"/>
      <c r="BH205" s="97">
        <v>100</v>
      </c>
      <c r="BI205" s="98"/>
      <c r="BJ205" s="98"/>
      <c r="BK205" s="98"/>
      <c r="BL205" s="98"/>
      <c r="BM205" s="99"/>
      <c r="BN205" s="97">
        <v>100</v>
      </c>
      <c r="BO205" s="98"/>
      <c r="BP205" s="98"/>
      <c r="BQ205" s="98"/>
      <c r="BR205" s="98"/>
      <c r="BS205" s="99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6"/>
    </row>
    <row r="206" spans="1:83" ht="30.75" customHeight="1">
      <c r="A206" s="143"/>
      <c r="B206" s="144"/>
      <c r="C206" s="144"/>
      <c r="D206" s="145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5"/>
      <c r="R206" s="182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4"/>
      <c r="AE206" s="94" t="s">
        <v>74</v>
      </c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6"/>
      <c r="AX206" s="40"/>
      <c r="AY206" s="40"/>
      <c r="AZ206" s="40"/>
      <c r="BA206" s="41"/>
      <c r="BB206" s="5"/>
      <c r="BC206" s="5"/>
      <c r="BD206" s="5"/>
      <c r="BE206" s="5"/>
      <c r="BF206" s="5"/>
      <c r="BG206" s="6"/>
      <c r="BH206" s="97">
        <v>100</v>
      </c>
      <c r="BI206" s="98"/>
      <c r="BJ206" s="98"/>
      <c r="BK206" s="98"/>
      <c r="BL206" s="98"/>
      <c r="BM206" s="99"/>
      <c r="BN206" s="97">
        <v>100</v>
      </c>
      <c r="BO206" s="98"/>
      <c r="BP206" s="98"/>
      <c r="BQ206" s="98"/>
      <c r="BR206" s="98"/>
      <c r="BS206" s="99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6"/>
    </row>
    <row r="207" spans="1:83" ht="27" customHeight="1">
      <c r="A207" s="143"/>
      <c r="B207" s="144"/>
      <c r="C207" s="144"/>
      <c r="D207" s="145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5"/>
      <c r="R207" s="182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4"/>
      <c r="AE207" s="94" t="s">
        <v>82</v>
      </c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6"/>
      <c r="AX207" s="39"/>
      <c r="AY207" s="40"/>
      <c r="AZ207" s="40"/>
      <c r="BA207" s="41"/>
      <c r="BB207" s="5"/>
      <c r="BC207" s="5"/>
      <c r="BD207" s="5"/>
      <c r="BE207" s="5"/>
      <c r="BF207" s="5"/>
      <c r="BG207" s="6"/>
      <c r="BH207" s="97">
        <v>100</v>
      </c>
      <c r="BI207" s="98"/>
      <c r="BJ207" s="98"/>
      <c r="BK207" s="98"/>
      <c r="BL207" s="98"/>
      <c r="BM207" s="99"/>
      <c r="BN207" s="97">
        <v>100</v>
      </c>
      <c r="BO207" s="98"/>
      <c r="BP207" s="98"/>
      <c r="BQ207" s="98"/>
      <c r="BR207" s="98"/>
      <c r="BS207" s="99"/>
      <c r="BT207" s="4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6"/>
    </row>
    <row r="208" spans="1:83" ht="27" customHeight="1">
      <c r="A208" s="143"/>
      <c r="B208" s="144"/>
      <c r="C208" s="144"/>
      <c r="D208" s="145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5"/>
      <c r="R208" s="182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4"/>
      <c r="AE208" s="94" t="s">
        <v>83</v>
      </c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6"/>
      <c r="AX208" s="40"/>
      <c r="AY208" s="40"/>
      <c r="AZ208" s="40"/>
      <c r="BA208" s="40"/>
      <c r="BB208" s="4"/>
      <c r="BC208" s="5"/>
      <c r="BD208" s="5"/>
      <c r="BE208" s="5"/>
      <c r="BF208" s="5"/>
      <c r="BG208" s="6"/>
      <c r="BH208" s="97">
        <v>100</v>
      </c>
      <c r="BI208" s="98"/>
      <c r="BJ208" s="98"/>
      <c r="BK208" s="98"/>
      <c r="BL208" s="98"/>
      <c r="BM208" s="99"/>
      <c r="BN208" s="97">
        <v>100</v>
      </c>
      <c r="BO208" s="98"/>
      <c r="BP208" s="98"/>
      <c r="BQ208" s="98"/>
      <c r="BR208" s="98"/>
      <c r="BS208" s="99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8"/>
    </row>
    <row r="209" spans="1:83" ht="27" customHeight="1">
      <c r="A209" s="143"/>
      <c r="B209" s="144"/>
      <c r="C209" s="144"/>
      <c r="D209" s="145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5"/>
      <c r="R209" s="182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4"/>
      <c r="AE209" s="94" t="s">
        <v>77</v>
      </c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6"/>
      <c r="AX209" s="28"/>
      <c r="AY209" s="28"/>
      <c r="AZ209" s="28"/>
      <c r="BA209" s="29"/>
      <c r="BB209" s="31"/>
      <c r="BC209" s="31"/>
      <c r="BD209" s="31"/>
      <c r="BE209" s="31"/>
      <c r="BF209" s="31"/>
      <c r="BG209" s="32"/>
      <c r="BH209" s="109">
        <v>100</v>
      </c>
      <c r="BI209" s="110"/>
      <c r="BJ209" s="110"/>
      <c r="BK209" s="110"/>
      <c r="BL209" s="110"/>
      <c r="BM209" s="111"/>
      <c r="BN209" s="97">
        <v>100</v>
      </c>
      <c r="BO209" s="98"/>
      <c r="BP209" s="98"/>
      <c r="BQ209" s="98"/>
      <c r="BR209" s="98"/>
      <c r="BS209" s="99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8"/>
    </row>
    <row r="210" spans="1:83" ht="27" customHeight="1">
      <c r="A210" s="143"/>
      <c r="B210" s="144"/>
      <c r="C210" s="144"/>
      <c r="D210" s="145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5"/>
      <c r="R210" s="182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4"/>
      <c r="AE210" s="94" t="s">
        <v>78</v>
      </c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6"/>
      <c r="AX210" s="40"/>
      <c r="AY210" s="40"/>
      <c r="AZ210" s="40"/>
      <c r="BA210" s="41"/>
      <c r="BB210" s="5"/>
      <c r="BC210" s="5"/>
      <c r="BD210" s="5"/>
      <c r="BE210" s="5"/>
      <c r="BF210" s="5"/>
      <c r="BG210" s="6"/>
      <c r="BH210" s="97">
        <v>100</v>
      </c>
      <c r="BI210" s="98"/>
      <c r="BJ210" s="98"/>
      <c r="BK210" s="98"/>
      <c r="BL210" s="98"/>
      <c r="BM210" s="99"/>
      <c r="BN210" s="97">
        <v>100</v>
      </c>
      <c r="BO210" s="98"/>
      <c r="BP210" s="98"/>
      <c r="BQ210" s="98"/>
      <c r="BR210" s="98"/>
      <c r="BS210" s="99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6"/>
    </row>
    <row r="211" spans="1:83" ht="79.5" customHeight="1">
      <c r="A211" s="143"/>
      <c r="B211" s="144"/>
      <c r="C211" s="144"/>
      <c r="D211" s="145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5"/>
      <c r="R211" s="182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4"/>
      <c r="AE211" s="94" t="s">
        <v>110</v>
      </c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6"/>
      <c r="AX211" s="34"/>
      <c r="AY211" s="34"/>
      <c r="AZ211" s="34"/>
      <c r="BA211" s="35"/>
      <c r="BB211" s="37"/>
      <c r="BC211" s="37"/>
      <c r="BD211" s="37"/>
      <c r="BE211" s="37"/>
      <c r="BF211" s="37"/>
      <c r="BG211" s="38"/>
      <c r="BH211" s="97">
        <v>100</v>
      </c>
      <c r="BI211" s="98"/>
      <c r="BJ211" s="98"/>
      <c r="BK211" s="98"/>
      <c r="BL211" s="98"/>
      <c r="BM211" s="99"/>
      <c r="BN211" s="97">
        <v>100</v>
      </c>
      <c r="BO211" s="98"/>
      <c r="BP211" s="98"/>
      <c r="BQ211" s="98"/>
      <c r="BR211" s="98"/>
      <c r="BS211" s="99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6"/>
    </row>
    <row r="212" spans="1:83" ht="27" customHeight="1">
      <c r="A212" s="143"/>
      <c r="B212" s="144"/>
      <c r="C212" s="144"/>
      <c r="D212" s="145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5"/>
      <c r="R212" s="182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4"/>
      <c r="AE212" s="179" t="s">
        <v>88</v>
      </c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1"/>
      <c r="AX212" s="21"/>
      <c r="AY212" s="22"/>
      <c r="AZ212" s="22"/>
      <c r="BA212" s="23"/>
      <c r="BB212" s="25"/>
      <c r="BC212" s="25"/>
      <c r="BD212" s="25"/>
      <c r="BE212" s="25"/>
      <c r="BF212" s="25"/>
      <c r="BG212" s="26"/>
      <c r="BH212" s="97">
        <v>100</v>
      </c>
      <c r="BI212" s="98"/>
      <c r="BJ212" s="98"/>
      <c r="BK212" s="98"/>
      <c r="BL212" s="98"/>
      <c r="BM212" s="99"/>
      <c r="BN212" s="97">
        <v>100</v>
      </c>
      <c r="BO212" s="98"/>
      <c r="BP212" s="98"/>
      <c r="BQ212" s="98"/>
      <c r="BR212" s="98"/>
      <c r="BS212" s="99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6"/>
    </row>
    <row r="213" spans="1:83" ht="33" customHeight="1">
      <c r="A213" s="143"/>
      <c r="B213" s="144"/>
      <c r="C213" s="144"/>
      <c r="D213" s="145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5"/>
      <c r="R213" s="182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4"/>
      <c r="AE213" s="94" t="s">
        <v>74</v>
      </c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6"/>
      <c r="AX213" s="39"/>
      <c r="AY213" s="40"/>
      <c r="AZ213" s="40"/>
      <c r="BA213" s="41"/>
      <c r="BB213" s="5"/>
      <c r="BC213" s="5"/>
      <c r="BD213" s="5"/>
      <c r="BE213" s="5"/>
      <c r="BF213" s="5"/>
      <c r="BG213" s="6"/>
      <c r="BH213" s="97">
        <v>100</v>
      </c>
      <c r="BI213" s="98"/>
      <c r="BJ213" s="98"/>
      <c r="BK213" s="98"/>
      <c r="BL213" s="98"/>
      <c r="BM213" s="99"/>
      <c r="BN213" s="97">
        <v>100</v>
      </c>
      <c r="BO213" s="98"/>
      <c r="BP213" s="98"/>
      <c r="BQ213" s="98"/>
      <c r="BR213" s="98"/>
      <c r="BS213" s="99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6"/>
    </row>
    <row r="214" spans="1:83" ht="29.25" customHeight="1">
      <c r="A214" s="143"/>
      <c r="B214" s="144"/>
      <c r="C214" s="144"/>
      <c r="D214" s="145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5"/>
      <c r="R214" s="182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4"/>
      <c r="AE214" s="94" t="s">
        <v>82</v>
      </c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6"/>
      <c r="AX214" s="39"/>
      <c r="AY214" s="40"/>
      <c r="AZ214" s="40"/>
      <c r="BA214" s="41"/>
      <c r="BB214" s="5"/>
      <c r="BC214" s="5"/>
      <c r="BD214" s="5"/>
      <c r="BE214" s="5"/>
      <c r="BF214" s="5"/>
      <c r="BG214" s="6"/>
      <c r="BH214" s="97">
        <v>100</v>
      </c>
      <c r="BI214" s="98"/>
      <c r="BJ214" s="98"/>
      <c r="BK214" s="98"/>
      <c r="BL214" s="98"/>
      <c r="BM214" s="99"/>
      <c r="BN214" s="97">
        <v>100</v>
      </c>
      <c r="BO214" s="98"/>
      <c r="BP214" s="98"/>
      <c r="BQ214" s="98"/>
      <c r="BR214" s="98"/>
      <c r="BS214" s="99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6"/>
    </row>
    <row r="215" spans="1:83" ht="29.25" customHeight="1">
      <c r="A215" s="143"/>
      <c r="B215" s="144"/>
      <c r="C215" s="144"/>
      <c r="D215" s="145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5"/>
      <c r="R215" s="182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4"/>
      <c r="AE215" s="94" t="s">
        <v>77</v>
      </c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6"/>
      <c r="AX215" s="39"/>
      <c r="AY215" s="40"/>
      <c r="AZ215" s="40"/>
      <c r="BA215" s="41"/>
      <c r="BB215" s="5"/>
      <c r="BC215" s="5"/>
      <c r="BD215" s="5"/>
      <c r="BE215" s="5"/>
      <c r="BF215" s="5"/>
      <c r="BG215" s="6"/>
      <c r="BH215" s="97">
        <v>100</v>
      </c>
      <c r="BI215" s="98"/>
      <c r="BJ215" s="98"/>
      <c r="BK215" s="98"/>
      <c r="BL215" s="98"/>
      <c r="BM215" s="99"/>
      <c r="BN215" s="97">
        <v>100</v>
      </c>
      <c r="BO215" s="98"/>
      <c r="BP215" s="98"/>
      <c r="BQ215" s="98"/>
      <c r="BR215" s="98"/>
      <c r="BS215" s="99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6"/>
    </row>
    <row r="216" spans="1:83" ht="78.75" customHeight="1">
      <c r="A216" s="143"/>
      <c r="B216" s="144"/>
      <c r="C216" s="144"/>
      <c r="D216" s="145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5"/>
      <c r="R216" s="182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4"/>
      <c r="AE216" s="94" t="s">
        <v>110</v>
      </c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6"/>
      <c r="AX216" s="27"/>
      <c r="AY216" s="28"/>
      <c r="AZ216" s="28"/>
      <c r="BA216" s="29"/>
      <c r="BB216" s="31"/>
      <c r="BC216" s="31"/>
      <c r="BD216" s="31"/>
      <c r="BE216" s="31"/>
      <c r="BF216" s="31"/>
      <c r="BG216" s="32"/>
      <c r="BH216" s="97">
        <v>100</v>
      </c>
      <c r="BI216" s="98"/>
      <c r="BJ216" s="98"/>
      <c r="BK216" s="98"/>
      <c r="BL216" s="98"/>
      <c r="BM216" s="99"/>
      <c r="BN216" s="97">
        <v>100</v>
      </c>
      <c r="BO216" s="98"/>
      <c r="BP216" s="98"/>
      <c r="BQ216" s="98"/>
      <c r="BR216" s="98"/>
      <c r="BS216" s="99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6"/>
    </row>
    <row r="217" spans="1:83" ht="27" customHeight="1">
      <c r="A217" s="143"/>
      <c r="B217" s="144"/>
      <c r="C217" s="144"/>
      <c r="D217" s="145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5"/>
      <c r="R217" s="182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4"/>
      <c r="AE217" s="179" t="s">
        <v>89</v>
      </c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39"/>
      <c r="AY217" s="40"/>
      <c r="AZ217" s="40"/>
      <c r="BA217" s="41"/>
      <c r="BB217" s="5"/>
      <c r="BC217" s="5"/>
      <c r="BD217" s="5"/>
      <c r="BE217" s="5"/>
      <c r="BF217" s="5"/>
      <c r="BG217" s="6"/>
      <c r="BH217" s="97">
        <v>100</v>
      </c>
      <c r="BI217" s="98"/>
      <c r="BJ217" s="98"/>
      <c r="BK217" s="98"/>
      <c r="BL217" s="98"/>
      <c r="BM217" s="99"/>
      <c r="BN217" s="97">
        <v>100</v>
      </c>
      <c r="BO217" s="98"/>
      <c r="BP217" s="98"/>
      <c r="BQ217" s="98"/>
      <c r="BR217" s="98"/>
      <c r="BS217" s="99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8"/>
    </row>
    <row r="218" spans="1:83" ht="27.75" customHeight="1">
      <c r="A218" s="137"/>
      <c r="B218" s="138"/>
      <c r="C218" s="138"/>
      <c r="D218" s="139"/>
      <c r="E218" s="137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9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1"/>
      <c r="AE218" s="94" t="s">
        <v>74</v>
      </c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6"/>
      <c r="AX218" s="39"/>
      <c r="AY218" s="40"/>
      <c r="AZ218" s="40"/>
      <c r="BA218" s="41"/>
      <c r="BB218" s="5"/>
      <c r="BC218" s="5"/>
      <c r="BD218" s="5"/>
      <c r="BE218" s="5"/>
      <c r="BF218" s="5"/>
      <c r="BG218" s="6"/>
      <c r="BH218" s="97">
        <v>100</v>
      </c>
      <c r="BI218" s="98"/>
      <c r="BJ218" s="98"/>
      <c r="BK218" s="98"/>
      <c r="BL218" s="98"/>
      <c r="BM218" s="99"/>
      <c r="BN218" s="97">
        <v>100</v>
      </c>
      <c r="BO218" s="98"/>
      <c r="BP218" s="98"/>
      <c r="BQ218" s="98"/>
      <c r="BR218" s="98"/>
      <c r="BS218" s="99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6"/>
    </row>
    <row r="219" spans="1:83" ht="34.5" customHeight="1">
      <c r="A219" s="74"/>
      <c r="B219" s="75"/>
      <c r="C219" s="75"/>
      <c r="D219" s="76"/>
      <c r="E219" s="128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30"/>
      <c r="R219" s="140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2"/>
      <c r="AE219" s="94" t="s">
        <v>82</v>
      </c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6"/>
      <c r="AX219" s="39"/>
      <c r="AY219" s="40"/>
      <c r="AZ219" s="40"/>
      <c r="BA219" s="41"/>
      <c r="BB219" s="5"/>
      <c r="BC219" s="5"/>
      <c r="BD219" s="5"/>
      <c r="BE219" s="5"/>
      <c r="BF219" s="5"/>
      <c r="BG219" s="6"/>
      <c r="BH219" s="97">
        <v>100</v>
      </c>
      <c r="BI219" s="98"/>
      <c r="BJ219" s="98"/>
      <c r="BK219" s="98"/>
      <c r="BL219" s="98"/>
      <c r="BM219" s="99"/>
      <c r="BN219" s="97">
        <v>100</v>
      </c>
      <c r="BO219" s="98"/>
      <c r="BP219" s="98"/>
      <c r="BQ219" s="98"/>
      <c r="BR219" s="98"/>
      <c r="BS219" s="99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6"/>
    </row>
    <row r="220" spans="1:83" ht="27" customHeight="1">
      <c r="A220" s="91"/>
      <c r="B220" s="92"/>
      <c r="C220" s="92"/>
      <c r="D220" s="93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5"/>
      <c r="R220" s="182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4"/>
      <c r="AE220" s="94" t="s">
        <v>83</v>
      </c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6"/>
      <c r="AX220" s="39"/>
      <c r="AY220" s="40"/>
      <c r="AZ220" s="40"/>
      <c r="BA220" s="41"/>
      <c r="BB220" s="5"/>
      <c r="BC220" s="5"/>
      <c r="BD220" s="5"/>
      <c r="BE220" s="5"/>
      <c r="BF220" s="5"/>
      <c r="BG220" s="6"/>
      <c r="BH220" s="97">
        <v>100</v>
      </c>
      <c r="BI220" s="98"/>
      <c r="BJ220" s="98"/>
      <c r="BK220" s="98"/>
      <c r="BL220" s="98"/>
      <c r="BM220" s="99"/>
      <c r="BN220" s="97">
        <v>100</v>
      </c>
      <c r="BO220" s="98"/>
      <c r="BP220" s="98"/>
      <c r="BQ220" s="98"/>
      <c r="BR220" s="98"/>
      <c r="BS220" s="99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6"/>
    </row>
    <row r="221" spans="1:83" ht="27.75" customHeight="1">
      <c r="A221" s="91"/>
      <c r="B221" s="92"/>
      <c r="C221" s="92"/>
      <c r="D221" s="93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5"/>
      <c r="R221" s="182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4"/>
      <c r="AE221" s="94" t="s">
        <v>78</v>
      </c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6"/>
      <c r="AX221" s="39"/>
      <c r="AY221" s="40"/>
      <c r="AZ221" s="40"/>
      <c r="BA221" s="41"/>
      <c r="BB221" s="5"/>
      <c r="BC221" s="5"/>
      <c r="BD221" s="5"/>
      <c r="BE221" s="5"/>
      <c r="BF221" s="5"/>
      <c r="BG221" s="6"/>
      <c r="BH221" s="97">
        <v>100</v>
      </c>
      <c r="BI221" s="98"/>
      <c r="BJ221" s="98"/>
      <c r="BK221" s="98"/>
      <c r="BL221" s="98"/>
      <c r="BM221" s="99"/>
      <c r="BN221" s="97">
        <v>100</v>
      </c>
      <c r="BO221" s="98"/>
      <c r="BP221" s="98"/>
      <c r="BQ221" s="98"/>
      <c r="BR221" s="98"/>
      <c r="BS221" s="99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6"/>
    </row>
    <row r="222" spans="1:83" ht="24.75" customHeight="1">
      <c r="A222" s="91"/>
      <c r="B222" s="92"/>
      <c r="C222" s="92"/>
      <c r="D222" s="93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5"/>
      <c r="R222" s="182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4"/>
      <c r="AE222" s="179" t="s">
        <v>90</v>
      </c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27"/>
      <c r="AY222" s="28"/>
      <c r="AZ222" s="28"/>
      <c r="BA222" s="29"/>
      <c r="BB222" s="31"/>
      <c r="BC222" s="31"/>
      <c r="BD222" s="31"/>
      <c r="BE222" s="31"/>
      <c r="BF222" s="31"/>
      <c r="BG222" s="32"/>
      <c r="BH222" s="97">
        <v>100</v>
      </c>
      <c r="BI222" s="98"/>
      <c r="BJ222" s="98"/>
      <c r="BK222" s="98"/>
      <c r="BL222" s="98"/>
      <c r="BM222" s="99"/>
      <c r="BN222" s="97">
        <v>100</v>
      </c>
      <c r="BO222" s="98"/>
      <c r="BP222" s="98"/>
      <c r="BQ222" s="98"/>
      <c r="BR222" s="98"/>
      <c r="BS222" s="99"/>
      <c r="BT222" s="4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6"/>
    </row>
    <row r="223" spans="1:83" ht="28.5" customHeight="1">
      <c r="A223" s="91"/>
      <c r="B223" s="92"/>
      <c r="C223" s="92"/>
      <c r="D223" s="93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5"/>
      <c r="R223" s="182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4"/>
      <c r="AE223" s="94" t="s">
        <v>74</v>
      </c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6"/>
      <c r="AX223" s="39"/>
      <c r="AY223" s="40"/>
      <c r="AZ223" s="40"/>
      <c r="BA223" s="41"/>
      <c r="BB223" s="5"/>
      <c r="BC223" s="5"/>
      <c r="BD223" s="5"/>
      <c r="BE223" s="5"/>
      <c r="BF223" s="5"/>
      <c r="BG223" s="6"/>
      <c r="BH223" s="97">
        <v>100</v>
      </c>
      <c r="BI223" s="98"/>
      <c r="BJ223" s="98"/>
      <c r="BK223" s="98"/>
      <c r="BL223" s="98"/>
      <c r="BM223" s="99"/>
      <c r="BN223" s="97">
        <v>100</v>
      </c>
      <c r="BO223" s="98"/>
      <c r="BP223" s="98"/>
      <c r="BQ223" s="98"/>
      <c r="BR223" s="98"/>
      <c r="BS223" s="99"/>
      <c r="BT223" s="4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6"/>
    </row>
    <row r="224" spans="1:83" ht="27" customHeight="1">
      <c r="A224" s="91"/>
      <c r="B224" s="92"/>
      <c r="C224" s="92"/>
      <c r="D224" s="93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5"/>
      <c r="R224" s="182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4"/>
      <c r="AE224" s="94" t="s">
        <v>82</v>
      </c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6"/>
      <c r="AX224" s="39"/>
      <c r="AY224" s="40"/>
      <c r="AZ224" s="40"/>
      <c r="BA224" s="41"/>
      <c r="BB224" s="5"/>
      <c r="BC224" s="5"/>
      <c r="BD224" s="5"/>
      <c r="BE224" s="5"/>
      <c r="BF224" s="5"/>
      <c r="BG224" s="6"/>
      <c r="BH224" s="97">
        <v>100</v>
      </c>
      <c r="BI224" s="98"/>
      <c r="BJ224" s="98"/>
      <c r="BK224" s="98"/>
      <c r="BL224" s="98"/>
      <c r="BM224" s="99"/>
      <c r="BN224" s="97">
        <v>100</v>
      </c>
      <c r="BO224" s="98"/>
      <c r="BP224" s="98"/>
      <c r="BQ224" s="98"/>
      <c r="BR224" s="98"/>
      <c r="BS224" s="99"/>
      <c r="BT224" s="4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6"/>
    </row>
    <row r="225" spans="1:83" ht="27" customHeight="1">
      <c r="A225" s="91"/>
      <c r="B225" s="92"/>
      <c r="C225" s="92"/>
      <c r="D225" s="93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5"/>
      <c r="R225" s="182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4"/>
      <c r="AE225" s="94" t="s">
        <v>83</v>
      </c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6"/>
      <c r="AX225" s="39"/>
      <c r="AY225" s="40"/>
      <c r="AZ225" s="40"/>
      <c r="BA225" s="41"/>
      <c r="BB225" s="5"/>
      <c r="BC225" s="5"/>
      <c r="BD225" s="5"/>
      <c r="BE225" s="5"/>
      <c r="BF225" s="5"/>
      <c r="BG225" s="6"/>
      <c r="BH225" s="97">
        <v>100</v>
      </c>
      <c r="BI225" s="98"/>
      <c r="BJ225" s="98"/>
      <c r="BK225" s="98"/>
      <c r="BL225" s="98"/>
      <c r="BM225" s="99"/>
      <c r="BN225" s="97">
        <v>100</v>
      </c>
      <c r="BO225" s="98"/>
      <c r="BP225" s="98"/>
      <c r="BQ225" s="98"/>
      <c r="BR225" s="98"/>
      <c r="BS225" s="99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6"/>
    </row>
    <row r="226" spans="1:83" ht="27" customHeight="1">
      <c r="A226" s="91"/>
      <c r="B226" s="92"/>
      <c r="C226" s="92"/>
      <c r="D226" s="93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5"/>
      <c r="R226" s="182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4"/>
      <c r="AE226" s="94" t="s">
        <v>78</v>
      </c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6"/>
      <c r="AX226" s="39"/>
      <c r="AY226" s="40"/>
      <c r="AZ226" s="40"/>
      <c r="BA226" s="40"/>
      <c r="BB226" s="4"/>
      <c r="BC226" s="5"/>
      <c r="BD226" s="5"/>
      <c r="BE226" s="5"/>
      <c r="BF226" s="5"/>
      <c r="BG226" s="5"/>
      <c r="BH226" s="97">
        <v>100</v>
      </c>
      <c r="BI226" s="98"/>
      <c r="BJ226" s="98"/>
      <c r="BK226" s="98"/>
      <c r="BL226" s="98"/>
      <c r="BM226" s="99"/>
      <c r="BN226" s="97">
        <v>100</v>
      </c>
      <c r="BO226" s="98"/>
      <c r="BP226" s="98"/>
      <c r="BQ226" s="98"/>
      <c r="BR226" s="98"/>
      <c r="BS226" s="99"/>
      <c r="BT226" s="4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6"/>
    </row>
    <row r="227" spans="1:83" ht="75.75" customHeight="1">
      <c r="A227" s="91"/>
      <c r="B227" s="92"/>
      <c r="C227" s="92"/>
      <c r="D227" s="93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5"/>
      <c r="R227" s="182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4"/>
      <c r="AE227" s="94" t="s">
        <v>110</v>
      </c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6"/>
      <c r="AX227" s="39"/>
      <c r="AY227" s="40"/>
      <c r="AZ227" s="40"/>
      <c r="BA227" s="40"/>
      <c r="BB227" s="4"/>
      <c r="BC227" s="5"/>
      <c r="BD227" s="5"/>
      <c r="BE227" s="5"/>
      <c r="BF227" s="5"/>
      <c r="BG227" s="5"/>
      <c r="BH227" s="97">
        <v>100</v>
      </c>
      <c r="BI227" s="98"/>
      <c r="BJ227" s="98"/>
      <c r="BK227" s="98"/>
      <c r="BL227" s="98"/>
      <c r="BM227" s="99"/>
      <c r="BN227" s="97">
        <v>100</v>
      </c>
      <c r="BO227" s="98"/>
      <c r="BP227" s="98"/>
      <c r="BQ227" s="98"/>
      <c r="BR227" s="98"/>
      <c r="BS227" s="99"/>
      <c r="BT227" s="4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6"/>
    </row>
    <row r="228" spans="1:83" ht="26.25" customHeight="1">
      <c r="A228" s="91"/>
      <c r="B228" s="92"/>
      <c r="C228" s="92"/>
      <c r="D228" s="93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5"/>
      <c r="R228" s="182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4"/>
      <c r="AE228" s="179" t="s">
        <v>91</v>
      </c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39"/>
      <c r="AY228" s="40"/>
      <c r="AZ228" s="40"/>
      <c r="BA228" s="40"/>
      <c r="BB228" s="4"/>
      <c r="BC228" s="5"/>
      <c r="BD228" s="5"/>
      <c r="BE228" s="5"/>
      <c r="BF228" s="5"/>
      <c r="BG228" s="5"/>
      <c r="BH228" s="97">
        <v>100</v>
      </c>
      <c r="BI228" s="98"/>
      <c r="BJ228" s="98"/>
      <c r="BK228" s="98"/>
      <c r="BL228" s="98"/>
      <c r="BM228" s="99"/>
      <c r="BN228" s="97">
        <v>100</v>
      </c>
      <c r="BO228" s="98"/>
      <c r="BP228" s="98"/>
      <c r="BQ228" s="98"/>
      <c r="BR228" s="98"/>
      <c r="BS228" s="99"/>
      <c r="BT228" s="4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6"/>
    </row>
    <row r="229" spans="1:83" ht="26.25" customHeight="1">
      <c r="A229" s="91"/>
      <c r="B229" s="92"/>
      <c r="C229" s="92"/>
      <c r="D229" s="93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5"/>
      <c r="R229" s="182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4"/>
      <c r="AE229" s="94" t="s">
        <v>74</v>
      </c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6"/>
      <c r="AX229" s="39"/>
      <c r="AY229" s="40"/>
      <c r="AZ229" s="40"/>
      <c r="BA229" s="40"/>
      <c r="BB229" s="4"/>
      <c r="BC229" s="5"/>
      <c r="BD229" s="5"/>
      <c r="BE229" s="5"/>
      <c r="BF229" s="5"/>
      <c r="BG229" s="5"/>
      <c r="BH229" s="97">
        <v>100</v>
      </c>
      <c r="BI229" s="98"/>
      <c r="BJ229" s="98"/>
      <c r="BK229" s="98"/>
      <c r="BL229" s="98"/>
      <c r="BM229" s="99"/>
      <c r="BN229" s="97">
        <v>100</v>
      </c>
      <c r="BO229" s="98"/>
      <c r="BP229" s="98"/>
      <c r="BQ229" s="98"/>
      <c r="BR229" s="98"/>
      <c r="BS229" s="99"/>
      <c r="BT229" s="4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6"/>
    </row>
    <row r="230" spans="1:83" ht="26.25" customHeight="1">
      <c r="A230" s="91"/>
      <c r="B230" s="92"/>
      <c r="C230" s="92"/>
      <c r="D230" s="93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5"/>
      <c r="R230" s="182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4"/>
      <c r="AE230" s="94" t="s">
        <v>82</v>
      </c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6"/>
      <c r="AX230" s="39"/>
      <c r="AY230" s="40"/>
      <c r="AZ230" s="40"/>
      <c r="BA230" s="40"/>
      <c r="BB230" s="4"/>
      <c r="BC230" s="5"/>
      <c r="BD230" s="5"/>
      <c r="BE230" s="5"/>
      <c r="BF230" s="5"/>
      <c r="BG230" s="5"/>
      <c r="BH230" s="97">
        <v>100</v>
      </c>
      <c r="BI230" s="98"/>
      <c r="BJ230" s="98"/>
      <c r="BK230" s="98"/>
      <c r="BL230" s="98"/>
      <c r="BM230" s="99"/>
      <c r="BN230" s="97">
        <v>100</v>
      </c>
      <c r="BO230" s="98"/>
      <c r="BP230" s="98"/>
      <c r="BQ230" s="98"/>
      <c r="BR230" s="98"/>
      <c r="BS230" s="99"/>
      <c r="BT230" s="4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6"/>
    </row>
    <row r="231" spans="1:83" ht="26.25" customHeight="1">
      <c r="A231" s="91"/>
      <c r="B231" s="92"/>
      <c r="C231" s="92"/>
      <c r="D231" s="93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5"/>
      <c r="R231" s="182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4"/>
      <c r="AE231" s="94" t="s">
        <v>83</v>
      </c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6"/>
      <c r="AX231" s="39"/>
      <c r="AY231" s="40"/>
      <c r="AZ231" s="40"/>
      <c r="BA231" s="40"/>
      <c r="BB231" s="4"/>
      <c r="BC231" s="5"/>
      <c r="BD231" s="5"/>
      <c r="BE231" s="5"/>
      <c r="BF231" s="5"/>
      <c r="BG231" s="5"/>
      <c r="BH231" s="97">
        <v>100</v>
      </c>
      <c r="BI231" s="98"/>
      <c r="BJ231" s="98"/>
      <c r="BK231" s="98"/>
      <c r="BL231" s="98"/>
      <c r="BM231" s="99"/>
      <c r="BN231" s="97">
        <v>100</v>
      </c>
      <c r="BO231" s="98"/>
      <c r="BP231" s="98"/>
      <c r="BQ231" s="98"/>
      <c r="BR231" s="98"/>
      <c r="BS231" s="99"/>
      <c r="BT231" s="4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6"/>
    </row>
    <row r="232" spans="1:83" ht="30" customHeight="1">
      <c r="A232" s="91"/>
      <c r="B232" s="92"/>
      <c r="C232" s="92"/>
      <c r="D232" s="93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5"/>
      <c r="R232" s="182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4"/>
      <c r="AE232" s="94" t="s">
        <v>78</v>
      </c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6"/>
      <c r="AX232" s="39"/>
      <c r="AY232" s="40"/>
      <c r="AZ232" s="40"/>
      <c r="BA232" s="40"/>
      <c r="BB232" s="4"/>
      <c r="BC232" s="5"/>
      <c r="BD232" s="5"/>
      <c r="BE232" s="5"/>
      <c r="BF232" s="5"/>
      <c r="BG232" s="6"/>
      <c r="BH232" s="97">
        <v>100</v>
      </c>
      <c r="BI232" s="98"/>
      <c r="BJ232" s="98"/>
      <c r="BK232" s="98"/>
      <c r="BL232" s="98"/>
      <c r="BM232" s="99"/>
      <c r="BN232" s="97">
        <v>100</v>
      </c>
      <c r="BO232" s="98"/>
      <c r="BP232" s="98"/>
      <c r="BQ232" s="98"/>
      <c r="BR232" s="98"/>
      <c r="BS232" s="99"/>
      <c r="BT232" s="4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6"/>
    </row>
    <row r="233" spans="1:83" ht="24" customHeight="1">
      <c r="A233" s="91"/>
      <c r="B233" s="92"/>
      <c r="C233" s="92"/>
      <c r="D233" s="93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5"/>
      <c r="R233" s="182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4"/>
      <c r="AE233" s="179" t="s">
        <v>100</v>
      </c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33"/>
      <c r="AY233" s="34"/>
      <c r="AZ233" s="34"/>
      <c r="BA233" s="34"/>
      <c r="BB233" s="36"/>
      <c r="BC233" s="37"/>
      <c r="BD233" s="37"/>
      <c r="BE233" s="37"/>
      <c r="BF233" s="37"/>
      <c r="BG233" s="37"/>
      <c r="BH233" s="97">
        <v>100</v>
      </c>
      <c r="BI233" s="98"/>
      <c r="BJ233" s="98"/>
      <c r="BK233" s="98"/>
      <c r="BL233" s="98"/>
      <c r="BM233" s="99"/>
      <c r="BN233" s="97">
        <v>100</v>
      </c>
      <c r="BO233" s="98"/>
      <c r="BP233" s="98"/>
      <c r="BQ233" s="98"/>
      <c r="BR233" s="98"/>
      <c r="BS233" s="99"/>
      <c r="BT233" s="4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6"/>
    </row>
    <row r="234" spans="1:83" ht="31.5" customHeight="1">
      <c r="A234" s="91"/>
      <c r="B234" s="92"/>
      <c r="C234" s="92"/>
      <c r="D234" s="93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5"/>
      <c r="R234" s="182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4"/>
      <c r="AE234" s="94" t="s">
        <v>74</v>
      </c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6"/>
      <c r="AX234" s="33"/>
      <c r="AY234" s="34"/>
      <c r="AZ234" s="34"/>
      <c r="BA234" s="34"/>
      <c r="BB234" s="36"/>
      <c r="BC234" s="37"/>
      <c r="BD234" s="37"/>
      <c r="BE234" s="37"/>
      <c r="BF234" s="37"/>
      <c r="BG234" s="37"/>
      <c r="BH234" s="97">
        <v>100</v>
      </c>
      <c r="BI234" s="98"/>
      <c r="BJ234" s="98"/>
      <c r="BK234" s="98"/>
      <c r="BL234" s="98"/>
      <c r="BM234" s="99"/>
      <c r="BN234" s="97">
        <v>100</v>
      </c>
      <c r="BO234" s="98"/>
      <c r="BP234" s="98"/>
      <c r="BQ234" s="98"/>
      <c r="BR234" s="98"/>
      <c r="BS234" s="99"/>
      <c r="BT234" s="4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6"/>
    </row>
    <row r="235" spans="1:83" ht="28.5" customHeight="1">
      <c r="A235" s="91"/>
      <c r="B235" s="92"/>
      <c r="C235" s="92"/>
      <c r="D235" s="93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5"/>
      <c r="R235" s="182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4"/>
      <c r="AE235" s="94" t="s">
        <v>82</v>
      </c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6"/>
      <c r="AX235" s="33"/>
      <c r="AY235" s="34"/>
      <c r="AZ235" s="34"/>
      <c r="BA235" s="34"/>
      <c r="BB235" s="36"/>
      <c r="BC235" s="37"/>
      <c r="BD235" s="37"/>
      <c r="BE235" s="37"/>
      <c r="BF235" s="37"/>
      <c r="BG235" s="37"/>
      <c r="BH235" s="97">
        <v>100</v>
      </c>
      <c r="BI235" s="98"/>
      <c r="BJ235" s="98"/>
      <c r="BK235" s="98"/>
      <c r="BL235" s="98"/>
      <c r="BM235" s="99"/>
      <c r="BN235" s="97">
        <v>100</v>
      </c>
      <c r="BO235" s="98"/>
      <c r="BP235" s="98"/>
      <c r="BQ235" s="98"/>
      <c r="BR235" s="98"/>
      <c r="BS235" s="99"/>
      <c r="BT235" s="4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6"/>
    </row>
    <row r="236" spans="1:83" ht="27" customHeight="1">
      <c r="A236" s="91"/>
      <c r="B236" s="92"/>
      <c r="C236" s="92"/>
      <c r="D236" s="93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5"/>
      <c r="R236" s="182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4"/>
      <c r="AE236" s="94" t="s">
        <v>83</v>
      </c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6"/>
      <c r="AX236" s="33"/>
      <c r="AY236" s="34"/>
      <c r="AZ236" s="34"/>
      <c r="BA236" s="34"/>
      <c r="BB236" s="36"/>
      <c r="BC236" s="37"/>
      <c r="BD236" s="37"/>
      <c r="BE236" s="37"/>
      <c r="BF236" s="37"/>
      <c r="BG236" s="37"/>
      <c r="BH236" s="97">
        <v>100</v>
      </c>
      <c r="BI236" s="98"/>
      <c r="BJ236" s="98"/>
      <c r="BK236" s="98"/>
      <c r="BL236" s="98"/>
      <c r="BM236" s="99"/>
      <c r="BN236" s="97">
        <v>100</v>
      </c>
      <c r="BO236" s="98"/>
      <c r="BP236" s="98"/>
      <c r="BQ236" s="98"/>
      <c r="BR236" s="98"/>
      <c r="BS236" s="99"/>
      <c r="BT236" s="4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6"/>
    </row>
    <row r="237" spans="1:83" ht="27" customHeight="1">
      <c r="A237" s="91"/>
      <c r="B237" s="92"/>
      <c r="C237" s="92"/>
      <c r="D237" s="93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5"/>
      <c r="R237" s="182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4"/>
      <c r="AE237" s="94" t="s">
        <v>78</v>
      </c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6"/>
      <c r="AX237" s="33"/>
      <c r="AY237" s="34"/>
      <c r="AZ237" s="34"/>
      <c r="BA237" s="34"/>
      <c r="BB237" s="36"/>
      <c r="BC237" s="37"/>
      <c r="BD237" s="37"/>
      <c r="BE237" s="37"/>
      <c r="BF237" s="37"/>
      <c r="BG237" s="37"/>
      <c r="BH237" s="97">
        <v>100</v>
      </c>
      <c r="BI237" s="98"/>
      <c r="BJ237" s="98"/>
      <c r="BK237" s="98"/>
      <c r="BL237" s="98"/>
      <c r="BM237" s="99"/>
      <c r="BN237" s="97">
        <v>100</v>
      </c>
      <c r="BO237" s="98"/>
      <c r="BP237" s="98"/>
      <c r="BQ237" s="98"/>
      <c r="BR237" s="98"/>
      <c r="BS237" s="99"/>
      <c r="BT237" s="4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6"/>
    </row>
    <row r="238" spans="1:83" ht="50.25" customHeight="1">
      <c r="A238" s="91"/>
      <c r="B238" s="92"/>
      <c r="C238" s="92"/>
      <c r="D238" s="93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5"/>
      <c r="R238" s="182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4"/>
      <c r="AE238" s="179" t="s">
        <v>92</v>
      </c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33"/>
      <c r="AY238" s="34"/>
      <c r="AZ238" s="34"/>
      <c r="BA238" s="34"/>
      <c r="BB238" s="36"/>
      <c r="BC238" s="37"/>
      <c r="BD238" s="37"/>
      <c r="BE238" s="37"/>
      <c r="BF238" s="37"/>
      <c r="BG238" s="37"/>
      <c r="BH238" s="97">
        <v>100</v>
      </c>
      <c r="BI238" s="98"/>
      <c r="BJ238" s="98"/>
      <c r="BK238" s="98"/>
      <c r="BL238" s="98"/>
      <c r="BM238" s="99"/>
      <c r="BN238" s="97">
        <v>100</v>
      </c>
      <c r="BO238" s="98"/>
      <c r="BP238" s="98"/>
      <c r="BQ238" s="98"/>
      <c r="BR238" s="98"/>
      <c r="BS238" s="99"/>
      <c r="BT238" s="4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6"/>
    </row>
    <row r="239" spans="1:83" ht="27.75" customHeight="1">
      <c r="A239" s="91"/>
      <c r="B239" s="92"/>
      <c r="C239" s="92"/>
      <c r="D239" s="93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5"/>
      <c r="R239" s="182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4"/>
      <c r="AE239" s="94" t="s">
        <v>74</v>
      </c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6"/>
      <c r="AX239" s="39"/>
      <c r="AY239" s="40"/>
      <c r="AZ239" s="40"/>
      <c r="BA239" s="41"/>
      <c r="BB239" s="5"/>
      <c r="BC239" s="5"/>
      <c r="BD239" s="5"/>
      <c r="BE239" s="5"/>
      <c r="BF239" s="5"/>
      <c r="BG239" s="6"/>
      <c r="BH239" s="97">
        <v>100</v>
      </c>
      <c r="BI239" s="98"/>
      <c r="BJ239" s="98"/>
      <c r="BK239" s="98"/>
      <c r="BL239" s="98"/>
      <c r="BM239" s="99"/>
      <c r="BN239" s="97">
        <v>100</v>
      </c>
      <c r="BO239" s="98"/>
      <c r="BP239" s="98"/>
      <c r="BQ239" s="98"/>
      <c r="BR239" s="98"/>
      <c r="BS239" s="99"/>
      <c r="BT239" s="4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6"/>
    </row>
    <row r="240" spans="1:83" ht="28.5" customHeight="1">
      <c r="A240" s="91"/>
      <c r="B240" s="92"/>
      <c r="C240" s="92"/>
      <c r="D240" s="93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5"/>
      <c r="R240" s="182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4"/>
      <c r="AE240" s="94" t="s">
        <v>82</v>
      </c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6"/>
      <c r="AX240" s="39"/>
      <c r="AY240" s="40"/>
      <c r="AZ240" s="40"/>
      <c r="BA240" s="41"/>
      <c r="BB240" s="5"/>
      <c r="BC240" s="5"/>
      <c r="BD240" s="5"/>
      <c r="BE240" s="5"/>
      <c r="BF240" s="5"/>
      <c r="BG240" s="6"/>
      <c r="BH240" s="97">
        <v>100</v>
      </c>
      <c r="BI240" s="98"/>
      <c r="BJ240" s="98"/>
      <c r="BK240" s="98"/>
      <c r="BL240" s="98"/>
      <c r="BM240" s="99"/>
      <c r="BN240" s="97">
        <v>100</v>
      </c>
      <c r="BO240" s="98"/>
      <c r="BP240" s="98"/>
      <c r="BQ240" s="98"/>
      <c r="BR240" s="98"/>
      <c r="BS240" s="99"/>
      <c r="BT240" s="4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6"/>
    </row>
    <row r="241" spans="1:83" ht="28.5" customHeight="1">
      <c r="A241" s="91"/>
      <c r="B241" s="92"/>
      <c r="C241" s="92"/>
      <c r="D241" s="93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5"/>
      <c r="R241" s="182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4"/>
      <c r="AE241" s="94" t="s">
        <v>78</v>
      </c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6"/>
      <c r="AX241" s="39"/>
      <c r="AY241" s="40"/>
      <c r="AZ241" s="40"/>
      <c r="BA241" s="41"/>
      <c r="BB241" s="5"/>
      <c r="BC241" s="5"/>
      <c r="BD241" s="5"/>
      <c r="BE241" s="5"/>
      <c r="BF241" s="5"/>
      <c r="BG241" s="6"/>
      <c r="BH241" s="97">
        <v>100</v>
      </c>
      <c r="BI241" s="98"/>
      <c r="BJ241" s="98"/>
      <c r="BK241" s="98"/>
      <c r="BL241" s="98"/>
      <c r="BM241" s="99"/>
      <c r="BN241" s="97">
        <v>100</v>
      </c>
      <c r="BO241" s="98"/>
      <c r="BP241" s="98"/>
      <c r="BQ241" s="98"/>
      <c r="BR241" s="98"/>
      <c r="BS241" s="99"/>
      <c r="BT241" s="4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6"/>
    </row>
    <row r="242" spans="1:83" ht="24.75" customHeight="1">
      <c r="A242" s="91"/>
      <c r="B242" s="92"/>
      <c r="C242" s="92"/>
      <c r="D242" s="93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5"/>
      <c r="R242" s="182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4"/>
      <c r="AE242" s="179" t="s">
        <v>93</v>
      </c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39"/>
      <c r="AY242" s="40"/>
      <c r="AZ242" s="40"/>
      <c r="BA242" s="41"/>
      <c r="BB242" s="5"/>
      <c r="BC242" s="5"/>
      <c r="BD242" s="5"/>
      <c r="BE242" s="5"/>
      <c r="BF242" s="5"/>
      <c r="BG242" s="5"/>
      <c r="BH242" s="97">
        <v>100</v>
      </c>
      <c r="BI242" s="98"/>
      <c r="BJ242" s="98"/>
      <c r="BK242" s="98"/>
      <c r="BL242" s="98"/>
      <c r="BM242" s="99"/>
      <c r="BN242" s="97">
        <v>100</v>
      </c>
      <c r="BO242" s="98"/>
      <c r="BP242" s="98"/>
      <c r="BQ242" s="98"/>
      <c r="BR242" s="98"/>
      <c r="BS242" s="99"/>
      <c r="BT242" s="4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6"/>
    </row>
    <row r="243" spans="1:83" ht="27" customHeight="1">
      <c r="A243" s="91"/>
      <c r="B243" s="92"/>
      <c r="C243" s="92"/>
      <c r="D243" s="93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5"/>
      <c r="R243" s="182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4"/>
      <c r="AE243" s="94" t="s">
        <v>74</v>
      </c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6"/>
      <c r="AX243" s="27"/>
      <c r="AY243" s="28"/>
      <c r="AZ243" s="28"/>
      <c r="BA243" s="29"/>
      <c r="BB243" s="31"/>
      <c r="BC243" s="31"/>
      <c r="BD243" s="31"/>
      <c r="BE243" s="31"/>
      <c r="BF243" s="31"/>
      <c r="BG243" s="31"/>
      <c r="BH243" s="97">
        <v>100</v>
      </c>
      <c r="BI243" s="98"/>
      <c r="BJ243" s="98"/>
      <c r="BK243" s="98"/>
      <c r="BL243" s="98"/>
      <c r="BM243" s="99"/>
      <c r="BN243" s="97">
        <v>100</v>
      </c>
      <c r="BO243" s="98"/>
      <c r="BP243" s="98"/>
      <c r="BQ243" s="98"/>
      <c r="BR243" s="98"/>
      <c r="BS243" s="99"/>
      <c r="BT243" s="4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6"/>
    </row>
    <row r="244" spans="1:83" ht="27" customHeight="1">
      <c r="A244" s="91"/>
      <c r="B244" s="92"/>
      <c r="C244" s="92"/>
      <c r="D244" s="93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5"/>
      <c r="R244" s="182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4"/>
      <c r="AE244" s="94" t="s">
        <v>82</v>
      </c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6"/>
      <c r="AX244" s="39"/>
      <c r="AY244" s="40"/>
      <c r="AZ244" s="40"/>
      <c r="BA244" s="41"/>
      <c r="BB244" s="5"/>
      <c r="BC244" s="5"/>
      <c r="BD244" s="5"/>
      <c r="BE244" s="5"/>
      <c r="BF244" s="5"/>
      <c r="BG244" s="5"/>
      <c r="BH244" s="97">
        <v>100</v>
      </c>
      <c r="BI244" s="98"/>
      <c r="BJ244" s="98"/>
      <c r="BK244" s="98"/>
      <c r="BL244" s="98"/>
      <c r="BM244" s="99"/>
      <c r="BN244" s="97">
        <v>100</v>
      </c>
      <c r="BO244" s="98"/>
      <c r="BP244" s="98"/>
      <c r="BQ244" s="98"/>
      <c r="BR244" s="98"/>
      <c r="BS244" s="99"/>
      <c r="BT244" s="4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6"/>
    </row>
    <row r="245" spans="1:83" ht="27" customHeight="1">
      <c r="A245" s="91"/>
      <c r="B245" s="92"/>
      <c r="C245" s="92"/>
      <c r="D245" s="93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5"/>
      <c r="R245" s="182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4"/>
      <c r="AE245" s="94" t="s">
        <v>78</v>
      </c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6"/>
      <c r="AX245" s="39"/>
      <c r="AY245" s="40"/>
      <c r="AZ245" s="40"/>
      <c r="BA245" s="41"/>
      <c r="BB245" s="5"/>
      <c r="BC245" s="5"/>
      <c r="BD245" s="5"/>
      <c r="BE245" s="5"/>
      <c r="BF245" s="5"/>
      <c r="BG245" s="6"/>
      <c r="BH245" s="97">
        <v>100</v>
      </c>
      <c r="BI245" s="98"/>
      <c r="BJ245" s="98"/>
      <c r="BK245" s="98"/>
      <c r="BL245" s="98"/>
      <c r="BM245" s="99"/>
      <c r="BN245" s="97">
        <v>100</v>
      </c>
      <c r="BO245" s="98"/>
      <c r="BP245" s="98"/>
      <c r="BQ245" s="98"/>
      <c r="BR245" s="98"/>
      <c r="BS245" s="99"/>
      <c r="BT245" s="4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6"/>
    </row>
    <row r="246" spans="1:83" ht="26.25" customHeight="1">
      <c r="A246" s="91"/>
      <c r="B246" s="92"/>
      <c r="C246" s="92"/>
      <c r="D246" s="93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5"/>
      <c r="R246" s="182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4"/>
      <c r="AE246" s="179" t="s">
        <v>96</v>
      </c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27"/>
      <c r="AY246" s="28"/>
      <c r="AZ246" s="28"/>
      <c r="BA246" s="29"/>
      <c r="BB246" s="31"/>
      <c r="BC246" s="31"/>
      <c r="BD246" s="31"/>
      <c r="BE246" s="31"/>
      <c r="BF246" s="31"/>
      <c r="BG246" s="31"/>
      <c r="BH246" s="97">
        <v>100</v>
      </c>
      <c r="BI246" s="98"/>
      <c r="BJ246" s="98"/>
      <c r="BK246" s="98"/>
      <c r="BL246" s="98"/>
      <c r="BM246" s="99"/>
      <c r="BN246" s="97">
        <v>100</v>
      </c>
      <c r="BO246" s="98"/>
      <c r="BP246" s="98"/>
      <c r="BQ246" s="98"/>
      <c r="BR246" s="98"/>
      <c r="BS246" s="99"/>
      <c r="BT246" s="4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6"/>
    </row>
    <row r="247" spans="1:83" ht="26.25" customHeight="1">
      <c r="A247" s="91"/>
      <c r="B247" s="92"/>
      <c r="C247" s="92"/>
      <c r="D247" s="93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5"/>
      <c r="R247" s="182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4"/>
      <c r="AE247" s="94" t="s">
        <v>74</v>
      </c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6"/>
      <c r="AX247" s="39"/>
      <c r="AY247" s="40"/>
      <c r="AZ247" s="40"/>
      <c r="BA247" s="41"/>
      <c r="BB247" s="5"/>
      <c r="BC247" s="5"/>
      <c r="BD247" s="5"/>
      <c r="BE247" s="5"/>
      <c r="BF247" s="5"/>
      <c r="BG247" s="5"/>
      <c r="BH247" s="97">
        <v>100</v>
      </c>
      <c r="BI247" s="98"/>
      <c r="BJ247" s="98"/>
      <c r="BK247" s="98"/>
      <c r="BL247" s="98"/>
      <c r="BM247" s="99"/>
      <c r="BN247" s="97">
        <v>100</v>
      </c>
      <c r="BO247" s="98"/>
      <c r="BP247" s="98"/>
      <c r="BQ247" s="98"/>
      <c r="BR247" s="98"/>
      <c r="BS247" s="99"/>
      <c r="BT247" s="4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6"/>
    </row>
    <row r="248" spans="1:83" ht="26.25" customHeight="1">
      <c r="A248" s="91"/>
      <c r="B248" s="92"/>
      <c r="C248" s="92"/>
      <c r="D248" s="93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5"/>
      <c r="R248" s="182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4"/>
      <c r="AE248" s="94" t="s">
        <v>82</v>
      </c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6"/>
      <c r="AX248" s="39"/>
      <c r="AY248" s="40"/>
      <c r="AZ248" s="40"/>
      <c r="BA248" s="41"/>
      <c r="BB248" s="5"/>
      <c r="BC248" s="5"/>
      <c r="BD248" s="5"/>
      <c r="BE248" s="5"/>
      <c r="BF248" s="5"/>
      <c r="BG248" s="5"/>
      <c r="BH248" s="97">
        <v>100</v>
      </c>
      <c r="BI248" s="98"/>
      <c r="BJ248" s="98"/>
      <c r="BK248" s="98"/>
      <c r="BL248" s="98"/>
      <c r="BM248" s="99"/>
      <c r="BN248" s="97">
        <v>100</v>
      </c>
      <c r="BO248" s="98"/>
      <c r="BP248" s="98"/>
      <c r="BQ248" s="98"/>
      <c r="BR248" s="98"/>
      <c r="BS248" s="99"/>
      <c r="BT248" s="4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6"/>
    </row>
    <row r="249" spans="1:83" ht="26.25" customHeight="1">
      <c r="A249" s="91"/>
      <c r="B249" s="92"/>
      <c r="C249" s="92"/>
      <c r="D249" s="93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5"/>
      <c r="R249" s="182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4"/>
      <c r="AE249" s="94" t="s">
        <v>78</v>
      </c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6"/>
      <c r="AX249" s="39"/>
      <c r="AY249" s="40"/>
      <c r="AZ249" s="40"/>
      <c r="BA249" s="41"/>
      <c r="BB249" s="5"/>
      <c r="BC249" s="5"/>
      <c r="BD249" s="5"/>
      <c r="BE249" s="5"/>
      <c r="BF249" s="5"/>
      <c r="BG249" s="6"/>
      <c r="BH249" s="97">
        <v>100</v>
      </c>
      <c r="BI249" s="98"/>
      <c r="BJ249" s="98"/>
      <c r="BK249" s="98"/>
      <c r="BL249" s="98"/>
      <c r="BM249" s="99"/>
      <c r="BN249" s="97">
        <v>100</v>
      </c>
      <c r="BO249" s="98"/>
      <c r="BP249" s="98"/>
      <c r="BQ249" s="98"/>
      <c r="BR249" s="98"/>
      <c r="BS249" s="99"/>
      <c r="BT249" s="4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6"/>
    </row>
    <row r="250" spans="1:83" ht="26.25" customHeight="1">
      <c r="A250" s="91"/>
      <c r="B250" s="92"/>
      <c r="C250" s="92"/>
      <c r="D250" s="93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5"/>
      <c r="R250" s="182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4"/>
      <c r="AE250" s="179" t="s">
        <v>97</v>
      </c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33"/>
      <c r="AY250" s="34"/>
      <c r="AZ250" s="34"/>
      <c r="BA250" s="35"/>
      <c r="BB250" s="37"/>
      <c r="BC250" s="37"/>
      <c r="BD250" s="37"/>
      <c r="BE250" s="37"/>
      <c r="BF250" s="37"/>
      <c r="BG250" s="37"/>
      <c r="BH250" s="97">
        <v>100</v>
      </c>
      <c r="BI250" s="98"/>
      <c r="BJ250" s="98"/>
      <c r="BK250" s="98"/>
      <c r="BL250" s="98"/>
      <c r="BM250" s="99"/>
      <c r="BN250" s="97">
        <v>100</v>
      </c>
      <c r="BO250" s="98"/>
      <c r="BP250" s="98"/>
      <c r="BQ250" s="98"/>
      <c r="BR250" s="98"/>
      <c r="BS250" s="99"/>
      <c r="BT250" s="4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6"/>
    </row>
    <row r="251" spans="1:83" ht="35.25" customHeight="1">
      <c r="A251" s="91"/>
      <c r="B251" s="92"/>
      <c r="C251" s="92"/>
      <c r="D251" s="93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5"/>
      <c r="R251" s="182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4"/>
      <c r="AE251" s="94" t="s">
        <v>74</v>
      </c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6"/>
      <c r="AX251" s="27"/>
      <c r="AY251" s="28"/>
      <c r="AZ251" s="28"/>
      <c r="BA251" s="29"/>
      <c r="BB251" s="31"/>
      <c r="BC251" s="31"/>
      <c r="BD251" s="31"/>
      <c r="BE251" s="31"/>
      <c r="BF251" s="31"/>
      <c r="BG251" s="31"/>
      <c r="BH251" s="97">
        <v>100</v>
      </c>
      <c r="BI251" s="98"/>
      <c r="BJ251" s="98"/>
      <c r="BK251" s="98"/>
      <c r="BL251" s="98"/>
      <c r="BM251" s="99"/>
      <c r="BN251" s="97">
        <v>100</v>
      </c>
      <c r="BO251" s="98"/>
      <c r="BP251" s="98"/>
      <c r="BQ251" s="98"/>
      <c r="BR251" s="98"/>
      <c r="BS251" s="99"/>
      <c r="BT251" s="36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6"/>
    </row>
    <row r="252" spans="1:83" ht="25.5" customHeight="1">
      <c r="A252" s="91"/>
      <c r="B252" s="92"/>
      <c r="C252" s="92"/>
      <c r="D252" s="93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5"/>
      <c r="R252" s="182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4"/>
      <c r="AE252" s="94" t="s">
        <v>82</v>
      </c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6"/>
      <c r="AX252" s="39"/>
      <c r="AY252" s="40"/>
      <c r="AZ252" s="40"/>
      <c r="BA252" s="41"/>
      <c r="BB252" s="5"/>
      <c r="BC252" s="5"/>
      <c r="BD252" s="5"/>
      <c r="BE252" s="5"/>
      <c r="BF252" s="5"/>
      <c r="BG252" s="5"/>
      <c r="BH252" s="97">
        <v>100</v>
      </c>
      <c r="BI252" s="98"/>
      <c r="BJ252" s="98"/>
      <c r="BK252" s="98"/>
      <c r="BL252" s="98"/>
      <c r="BM252" s="99"/>
      <c r="BN252" s="97">
        <v>100</v>
      </c>
      <c r="BO252" s="98"/>
      <c r="BP252" s="98"/>
      <c r="BQ252" s="98"/>
      <c r="BR252" s="98"/>
      <c r="BS252" s="99"/>
      <c r="BT252" s="4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6"/>
    </row>
    <row r="253" spans="1:83" ht="28.5" customHeight="1">
      <c r="A253" s="91"/>
      <c r="B253" s="92"/>
      <c r="C253" s="92"/>
      <c r="D253" s="93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5"/>
      <c r="R253" s="182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4"/>
      <c r="AE253" s="94" t="s">
        <v>77</v>
      </c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6"/>
      <c r="AX253" s="39"/>
      <c r="AY253" s="40"/>
      <c r="AZ253" s="40"/>
      <c r="BA253" s="41"/>
      <c r="BB253" s="5"/>
      <c r="BC253" s="5"/>
      <c r="BD253" s="5"/>
      <c r="BE253" s="5"/>
      <c r="BF253" s="5"/>
      <c r="BG253" s="5"/>
      <c r="BH253" s="97">
        <v>100</v>
      </c>
      <c r="BI253" s="98"/>
      <c r="BJ253" s="98"/>
      <c r="BK253" s="98"/>
      <c r="BL253" s="98"/>
      <c r="BM253" s="99"/>
      <c r="BN253" s="97">
        <v>100</v>
      </c>
      <c r="BO253" s="98"/>
      <c r="BP253" s="98"/>
      <c r="BQ253" s="98"/>
      <c r="BR253" s="98"/>
      <c r="BS253" s="99"/>
      <c r="BT253" s="4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6"/>
    </row>
    <row r="254" spans="1:83" ht="28.5" customHeight="1">
      <c r="A254" s="48"/>
      <c r="B254" s="49"/>
      <c r="C254" s="49"/>
      <c r="D254" s="50"/>
      <c r="E254" s="137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9"/>
      <c r="R254" s="109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1"/>
      <c r="AE254" s="94" t="s">
        <v>78</v>
      </c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6"/>
      <c r="AX254" s="39"/>
      <c r="AY254" s="40"/>
      <c r="AZ254" s="40"/>
      <c r="BA254" s="41"/>
      <c r="BB254" s="5"/>
      <c r="BC254" s="5"/>
      <c r="BD254" s="5"/>
      <c r="BE254" s="5"/>
      <c r="BF254" s="5"/>
      <c r="BG254" s="5"/>
      <c r="BH254" s="97">
        <v>100</v>
      </c>
      <c r="BI254" s="98"/>
      <c r="BJ254" s="98"/>
      <c r="BK254" s="98"/>
      <c r="BL254" s="98"/>
      <c r="BM254" s="99"/>
      <c r="BN254" s="97">
        <v>100</v>
      </c>
      <c r="BO254" s="98"/>
      <c r="BP254" s="98"/>
      <c r="BQ254" s="98"/>
      <c r="BR254" s="98"/>
      <c r="BS254" s="99"/>
      <c r="BT254" s="4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6"/>
    </row>
    <row r="255" spans="1:83" ht="79.5" customHeight="1">
      <c r="A255" s="27"/>
      <c r="B255" s="28"/>
      <c r="C255" s="28"/>
      <c r="D255" s="29"/>
      <c r="E255" s="27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9"/>
      <c r="R255" s="30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2"/>
      <c r="AE255" s="94" t="s">
        <v>110</v>
      </c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6"/>
      <c r="AX255" s="39"/>
      <c r="AY255" s="40"/>
      <c r="AZ255" s="40"/>
      <c r="BA255" s="40"/>
      <c r="BB255" s="4"/>
      <c r="BC255" s="5"/>
      <c r="BD255" s="5"/>
      <c r="BE255" s="5"/>
      <c r="BF255" s="5"/>
      <c r="BG255" s="5"/>
      <c r="BH255" s="97">
        <v>100</v>
      </c>
      <c r="BI255" s="98"/>
      <c r="BJ255" s="98"/>
      <c r="BK255" s="98"/>
      <c r="BL255" s="98"/>
      <c r="BM255" s="99"/>
      <c r="BN255" s="97">
        <v>100</v>
      </c>
      <c r="BO255" s="98"/>
      <c r="BP255" s="98"/>
      <c r="BQ255" s="98"/>
      <c r="BR255" s="98"/>
      <c r="BS255" s="99"/>
      <c r="BT255" s="4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6"/>
    </row>
    <row r="256" spans="1:83" ht="50.25" customHeight="1">
      <c r="A256" s="187" t="s">
        <v>13</v>
      </c>
      <c r="B256" s="188"/>
      <c r="C256" s="188"/>
      <c r="D256" s="189"/>
      <c r="E256" s="187" t="s">
        <v>94</v>
      </c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9"/>
      <c r="R256" s="196" t="s">
        <v>95</v>
      </c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8"/>
      <c r="AE256" s="125" t="s">
        <v>99</v>
      </c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7"/>
      <c r="AX256" s="117" t="s">
        <v>98</v>
      </c>
      <c r="AY256" s="117"/>
      <c r="AZ256" s="117"/>
      <c r="BA256" s="117"/>
      <c r="BB256" s="118">
        <v>744</v>
      </c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97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9"/>
    </row>
    <row r="257" spans="1:83" ht="28.5" customHeight="1">
      <c r="A257" s="190"/>
      <c r="B257" s="191"/>
      <c r="C257" s="191"/>
      <c r="D257" s="192"/>
      <c r="E257" s="190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2"/>
      <c r="R257" s="199"/>
      <c r="S257" s="200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1"/>
      <c r="AE257" s="179" t="s">
        <v>73</v>
      </c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1"/>
      <c r="AX257" s="117"/>
      <c r="AY257" s="117"/>
      <c r="AZ257" s="117"/>
      <c r="BA257" s="117"/>
      <c r="BB257" s="118"/>
      <c r="BC257" s="118"/>
      <c r="BD257" s="118"/>
      <c r="BE257" s="118"/>
      <c r="BF257" s="118"/>
      <c r="BG257" s="118"/>
      <c r="BH257" s="97">
        <v>100</v>
      </c>
      <c r="BI257" s="98"/>
      <c r="BJ257" s="98"/>
      <c r="BK257" s="98"/>
      <c r="BL257" s="98"/>
      <c r="BM257" s="99"/>
      <c r="BN257" s="97">
        <v>100</v>
      </c>
      <c r="BO257" s="98"/>
      <c r="BP257" s="98"/>
      <c r="BQ257" s="98"/>
      <c r="BR257" s="98"/>
      <c r="BS257" s="99"/>
      <c r="BT257" s="97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9"/>
    </row>
    <row r="258" spans="1:83" ht="24" customHeight="1">
      <c r="A258" s="190"/>
      <c r="B258" s="191"/>
      <c r="C258" s="191"/>
      <c r="D258" s="192"/>
      <c r="E258" s="190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2"/>
      <c r="R258" s="199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1"/>
      <c r="AE258" s="176" t="s">
        <v>74</v>
      </c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  <c r="AR258" s="177"/>
      <c r="AS258" s="177"/>
      <c r="AT258" s="177"/>
      <c r="AU258" s="177"/>
      <c r="AV258" s="177"/>
      <c r="AW258" s="178"/>
      <c r="AX258" s="39"/>
      <c r="AY258" s="40"/>
      <c r="AZ258" s="40"/>
      <c r="BA258" s="41"/>
      <c r="BB258" s="4"/>
      <c r="BC258" s="5"/>
      <c r="BD258" s="5"/>
      <c r="BE258" s="5"/>
      <c r="BF258" s="5"/>
      <c r="BG258" s="6"/>
      <c r="BH258" s="97">
        <v>100</v>
      </c>
      <c r="BI258" s="98"/>
      <c r="BJ258" s="98"/>
      <c r="BK258" s="98"/>
      <c r="BL258" s="98"/>
      <c r="BM258" s="99"/>
      <c r="BN258" s="97">
        <v>100</v>
      </c>
      <c r="BO258" s="98"/>
      <c r="BP258" s="98"/>
      <c r="BQ258" s="98"/>
      <c r="BR258" s="98"/>
      <c r="BS258" s="99"/>
      <c r="BT258" s="4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6"/>
    </row>
    <row r="259" spans="1:83" ht="24" customHeight="1">
      <c r="A259" s="190"/>
      <c r="B259" s="191"/>
      <c r="C259" s="191"/>
      <c r="D259" s="192"/>
      <c r="E259" s="190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2"/>
      <c r="R259" s="199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1"/>
      <c r="AE259" s="176" t="s">
        <v>75</v>
      </c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8"/>
      <c r="AX259" s="39"/>
      <c r="AY259" s="40"/>
      <c r="AZ259" s="40"/>
      <c r="BA259" s="41"/>
      <c r="BB259" s="4"/>
      <c r="BC259" s="5"/>
      <c r="BD259" s="5"/>
      <c r="BE259" s="5"/>
      <c r="BF259" s="5"/>
      <c r="BG259" s="6"/>
      <c r="BH259" s="97">
        <v>100</v>
      </c>
      <c r="BI259" s="98"/>
      <c r="BJ259" s="98"/>
      <c r="BK259" s="98"/>
      <c r="BL259" s="98"/>
      <c r="BM259" s="99"/>
      <c r="BN259" s="97">
        <v>100</v>
      </c>
      <c r="BO259" s="98"/>
      <c r="BP259" s="98"/>
      <c r="BQ259" s="98"/>
      <c r="BR259" s="98"/>
      <c r="BS259" s="99"/>
      <c r="BT259" s="4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6"/>
    </row>
    <row r="260" spans="1:83" ht="27" customHeight="1">
      <c r="A260" s="193"/>
      <c r="B260" s="194"/>
      <c r="C260" s="194"/>
      <c r="D260" s="195"/>
      <c r="E260" s="193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5"/>
      <c r="R260" s="202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4"/>
      <c r="AE260" s="94" t="s">
        <v>76</v>
      </c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6"/>
      <c r="AX260" s="39"/>
      <c r="AY260" s="40"/>
      <c r="AZ260" s="40"/>
      <c r="BA260" s="41"/>
      <c r="BB260" s="4"/>
      <c r="BC260" s="5"/>
      <c r="BD260" s="5"/>
      <c r="BE260" s="5"/>
      <c r="BF260" s="5"/>
      <c r="BG260" s="6"/>
      <c r="BH260" s="97">
        <v>100</v>
      </c>
      <c r="BI260" s="98"/>
      <c r="BJ260" s="98"/>
      <c r="BK260" s="98"/>
      <c r="BL260" s="98"/>
      <c r="BM260" s="99"/>
      <c r="BN260" s="97">
        <v>100</v>
      </c>
      <c r="BO260" s="98"/>
      <c r="BP260" s="98"/>
      <c r="BQ260" s="98"/>
      <c r="BR260" s="98"/>
      <c r="BS260" s="99"/>
      <c r="BT260" s="4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6"/>
    </row>
    <row r="261" spans="1:83" ht="28.5" customHeight="1">
      <c r="A261" s="187"/>
      <c r="B261" s="188"/>
      <c r="C261" s="188"/>
      <c r="D261" s="189"/>
      <c r="E261" s="187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9"/>
      <c r="R261" s="196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8"/>
      <c r="AE261" s="94" t="s">
        <v>78</v>
      </c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6"/>
      <c r="AX261" s="39"/>
      <c r="AY261" s="40"/>
      <c r="AZ261" s="40"/>
      <c r="BA261" s="41"/>
      <c r="BB261" s="4"/>
      <c r="BC261" s="5"/>
      <c r="BD261" s="5"/>
      <c r="BE261" s="5"/>
      <c r="BF261" s="5"/>
      <c r="BG261" s="6"/>
      <c r="BH261" s="97">
        <v>100</v>
      </c>
      <c r="BI261" s="98"/>
      <c r="BJ261" s="98"/>
      <c r="BK261" s="98"/>
      <c r="BL261" s="98"/>
      <c r="BM261" s="99"/>
      <c r="BN261" s="97">
        <v>100</v>
      </c>
      <c r="BO261" s="98"/>
      <c r="BP261" s="98"/>
      <c r="BQ261" s="98"/>
      <c r="BR261" s="98"/>
      <c r="BS261" s="99"/>
      <c r="BT261" s="4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6"/>
    </row>
    <row r="262" spans="1:83" ht="71.25" customHeight="1">
      <c r="A262" s="190"/>
      <c r="B262" s="191"/>
      <c r="C262" s="191"/>
      <c r="D262" s="192"/>
      <c r="E262" s="190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2"/>
      <c r="R262" s="199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1"/>
      <c r="AE262" s="176" t="s">
        <v>110</v>
      </c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8"/>
      <c r="AX262" s="39"/>
      <c r="AY262" s="40"/>
      <c r="AZ262" s="40"/>
      <c r="BA262" s="41"/>
      <c r="BB262" s="4"/>
      <c r="BC262" s="5"/>
      <c r="BD262" s="5"/>
      <c r="BE262" s="5"/>
      <c r="BF262" s="5"/>
      <c r="BG262" s="6"/>
      <c r="BH262" s="97">
        <v>100</v>
      </c>
      <c r="BI262" s="98"/>
      <c r="BJ262" s="98"/>
      <c r="BK262" s="98"/>
      <c r="BL262" s="98"/>
      <c r="BM262" s="99"/>
      <c r="BN262" s="97">
        <v>100</v>
      </c>
      <c r="BO262" s="98"/>
      <c r="BP262" s="98"/>
      <c r="BQ262" s="98"/>
      <c r="BR262" s="98"/>
      <c r="BS262" s="99"/>
      <c r="BT262" s="4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6"/>
    </row>
    <row r="263" spans="1:83" ht="18" customHeight="1">
      <c r="A263" s="190"/>
      <c r="B263" s="191"/>
      <c r="C263" s="191"/>
      <c r="D263" s="192"/>
      <c r="E263" s="190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2"/>
      <c r="R263" s="199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1"/>
      <c r="AE263" s="179" t="s">
        <v>79</v>
      </c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1"/>
      <c r="AX263" s="39"/>
      <c r="AY263" s="40"/>
      <c r="AZ263" s="40"/>
      <c r="BA263" s="41"/>
      <c r="BB263" s="4"/>
      <c r="BC263" s="5"/>
      <c r="BD263" s="5"/>
      <c r="BE263" s="5"/>
      <c r="BF263" s="5"/>
      <c r="BG263" s="6"/>
      <c r="BH263" s="97">
        <v>100</v>
      </c>
      <c r="BI263" s="98"/>
      <c r="BJ263" s="98"/>
      <c r="BK263" s="98"/>
      <c r="BL263" s="98"/>
      <c r="BM263" s="99"/>
      <c r="BN263" s="97">
        <v>100</v>
      </c>
      <c r="BO263" s="98"/>
      <c r="BP263" s="98"/>
      <c r="BQ263" s="98"/>
      <c r="BR263" s="98"/>
      <c r="BS263" s="99"/>
      <c r="BT263" s="4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6"/>
    </row>
    <row r="264" spans="1:83" ht="30.75" customHeight="1">
      <c r="A264" s="190"/>
      <c r="B264" s="191"/>
      <c r="C264" s="191"/>
      <c r="D264" s="192"/>
      <c r="E264" s="190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2"/>
      <c r="R264" s="199"/>
      <c r="S264" s="200"/>
      <c r="T264" s="200"/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1"/>
      <c r="AE264" s="176" t="s">
        <v>74</v>
      </c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8"/>
      <c r="AX264" s="39"/>
      <c r="AY264" s="40"/>
      <c r="AZ264" s="40"/>
      <c r="BA264" s="41"/>
      <c r="BB264" s="4"/>
      <c r="BC264" s="5"/>
      <c r="BD264" s="5"/>
      <c r="BE264" s="5"/>
      <c r="BF264" s="5"/>
      <c r="BG264" s="6"/>
      <c r="BH264" s="97">
        <v>100</v>
      </c>
      <c r="BI264" s="98"/>
      <c r="BJ264" s="98"/>
      <c r="BK264" s="98"/>
      <c r="BL264" s="98"/>
      <c r="BM264" s="99"/>
      <c r="BN264" s="97">
        <v>100</v>
      </c>
      <c r="BO264" s="98"/>
      <c r="BP264" s="98"/>
      <c r="BQ264" s="98"/>
      <c r="BR264" s="98"/>
      <c r="BS264" s="99"/>
      <c r="BT264" s="4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6"/>
    </row>
    <row r="265" spans="1:83" ht="24" customHeight="1">
      <c r="A265" s="190"/>
      <c r="B265" s="191"/>
      <c r="C265" s="191"/>
      <c r="D265" s="192"/>
      <c r="E265" s="190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2"/>
      <c r="R265" s="199"/>
      <c r="S265" s="200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1"/>
      <c r="AE265" s="176" t="s">
        <v>75</v>
      </c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7"/>
      <c r="AU265" s="177"/>
      <c r="AV265" s="177"/>
      <c r="AW265" s="178"/>
      <c r="AX265" s="39"/>
      <c r="AY265" s="40"/>
      <c r="AZ265" s="40"/>
      <c r="BA265" s="41"/>
      <c r="BB265" s="4"/>
      <c r="BC265" s="5"/>
      <c r="BD265" s="5"/>
      <c r="BE265" s="5"/>
      <c r="BF265" s="5"/>
      <c r="BG265" s="6"/>
      <c r="BH265" s="97">
        <v>100</v>
      </c>
      <c r="BI265" s="98"/>
      <c r="BJ265" s="98"/>
      <c r="BK265" s="98"/>
      <c r="BL265" s="98"/>
      <c r="BM265" s="99"/>
      <c r="BN265" s="97">
        <v>100</v>
      </c>
      <c r="BO265" s="98"/>
      <c r="BP265" s="98"/>
      <c r="BQ265" s="98"/>
      <c r="BR265" s="98"/>
      <c r="BS265" s="99"/>
      <c r="BT265" s="4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6"/>
    </row>
    <row r="266" spans="1:83" ht="28.5" customHeight="1">
      <c r="A266" s="190"/>
      <c r="B266" s="191"/>
      <c r="C266" s="191"/>
      <c r="D266" s="192"/>
      <c r="E266" s="190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2"/>
      <c r="R266" s="199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1"/>
      <c r="AE266" s="176" t="s">
        <v>76</v>
      </c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7"/>
      <c r="AU266" s="177"/>
      <c r="AV266" s="177"/>
      <c r="AW266" s="178"/>
      <c r="AX266" s="39"/>
      <c r="AY266" s="40"/>
      <c r="AZ266" s="40"/>
      <c r="BA266" s="41"/>
      <c r="BB266" s="4"/>
      <c r="BC266" s="5"/>
      <c r="BD266" s="5"/>
      <c r="BE266" s="5"/>
      <c r="BF266" s="5"/>
      <c r="BG266" s="6"/>
      <c r="BH266" s="97">
        <v>100</v>
      </c>
      <c r="BI266" s="98"/>
      <c r="BJ266" s="98"/>
      <c r="BK266" s="98"/>
      <c r="BL266" s="98"/>
      <c r="BM266" s="99"/>
      <c r="BN266" s="97">
        <v>100</v>
      </c>
      <c r="BO266" s="98"/>
      <c r="BP266" s="98"/>
      <c r="BQ266" s="98"/>
      <c r="BR266" s="98"/>
      <c r="BS266" s="99"/>
      <c r="BT266" s="4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6"/>
    </row>
    <row r="267" spans="1:83" ht="33" customHeight="1">
      <c r="A267" s="190"/>
      <c r="B267" s="191"/>
      <c r="C267" s="191"/>
      <c r="D267" s="192"/>
      <c r="E267" s="190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2"/>
      <c r="R267" s="199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1"/>
      <c r="AE267" s="176" t="s">
        <v>78</v>
      </c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7"/>
      <c r="AU267" s="177"/>
      <c r="AV267" s="177"/>
      <c r="AW267" s="178"/>
      <c r="AX267" s="39"/>
      <c r="AY267" s="40"/>
      <c r="AZ267" s="40"/>
      <c r="BA267" s="41"/>
      <c r="BB267" s="4"/>
      <c r="BC267" s="5"/>
      <c r="BD267" s="5"/>
      <c r="BE267" s="5"/>
      <c r="BF267" s="5"/>
      <c r="BG267" s="6"/>
      <c r="BH267" s="97">
        <v>100</v>
      </c>
      <c r="BI267" s="98"/>
      <c r="BJ267" s="98"/>
      <c r="BK267" s="98"/>
      <c r="BL267" s="98"/>
      <c r="BM267" s="99"/>
      <c r="BN267" s="97">
        <v>100</v>
      </c>
      <c r="BO267" s="98"/>
      <c r="BP267" s="98"/>
      <c r="BQ267" s="98"/>
      <c r="BR267" s="98"/>
      <c r="BS267" s="99"/>
      <c r="BT267" s="4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6"/>
    </row>
    <row r="268" spans="1:83" ht="76.5" customHeight="1">
      <c r="A268" s="190"/>
      <c r="B268" s="191"/>
      <c r="C268" s="191"/>
      <c r="D268" s="192"/>
      <c r="E268" s="190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2"/>
      <c r="R268" s="199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1"/>
      <c r="AE268" s="176" t="s">
        <v>110</v>
      </c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8"/>
      <c r="AX268" s="100"/>
      <c r="AY268" s="101"/>
      <c r="AZ268" s="101"/>
      <c r="BA268" s="102"/>
      <c r="BB268" s="97"/>
      <c r="BC268" s="98"/>
      <c r="BD268" s="98"/>
      <c r="BE268" s="98"/>
      <c r="BF268" s="98"/>
      <c r="BG268" s="99"/>
      <c r="BH268" s="97">
        <v>100</v>
      </c>
      <c r="BI268" s="98"/>
      <c r="BJ268" s="98"/>
      <c r="BK268" s="98"/>
      <c r="BL268" s="98"/>
      <c r="BM268" s="99"/>
      <c r="BN268" s="97">
        <v>100</v>
      </c>
      <c r="BO268" s="98"/>
      <c r="BP268" s="98"/>
      <c r="BQ268" s="98"/>
      <c r="BR268" s="98"/>
      <c r="BS268" s="99"/>
      <c r="BT268" s="4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6"/>
    </row>
    <row r="269" spans="1:83" ht="15.75" customHeight="1">
      <c r="A269" s="190"/>
      <c r="B269" s="191"/>
      <c r="C269" s="191"/>
      <c r="D269" s="192"/>
      <c r="E269" s="190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2"/>
      <c r="R269" s="199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1"/>
      <c r="AE269" s="179" t="s">
        <v>80</v>
      </c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1"/>
      <c r="AX269" s="102"/>
      <c r="AY269" s="117"/>
      <c r="AZ269" s="117"/>
      <c r="BA269" s="117"/>
      <c r="BB269" s="118"/>
      <c r="BC269" s="118"/>
      <c r="BD269" s="118"/>
      <c r="BE269" s="118"/>
      <c r="BF269" s="118"/>
      <c r="BG269" s="118"/>
      <c r="BH269" s="97">
        <v>100</v>
      </c>
      <c r="BI269" s="98"/>
      <c r="BJ269" s="98"/>
      <c r="BK269" s="98"/>
      <c r="BL269" s="98"/>
      <c r="BM269" s="99"/>
      <c r="BN269" s="97">
        <v>100</v>
      </c>
      <c r="BO269" s="98"/>
      <c r="BP269" s="98"/>
      <c r="BQ269" s="98"/>
      <c r="BR269" s="98"/>
      <c r="BS269" s="99"/>
      <c r="BT269" s="97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9"/>
    </row>
    <row r="270" spans="1:83" ht="30.75" customHeight="1">
      <c r="A270" s="190"/>
      <c r="B270" s="191"/>
      <c r="C270" s="191"/>
      <c r="D270" s="192"/>
      <c r="E270" s="190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2"/>
      <c r="R270" s="199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1"/>
      <c r="AE270" s="176" t="s">
        <v>74</v>
      </c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8"/>
      <c r="AX270" s="46"/>
      <c r="AY270" s="46"/>
      <c r="AZ270" s="46"/>
      <c r="BA270" s="47"/>
      <c r="BB270" s="97"/>
      <c r="BC270" s="98"/>
      <c r="BD270" s="98"/>
      <c r="BE270" s="98"/>
      <c r="BF270" s="98"/>
      <c r="BG270" s="99"/>
      <c r="BH270" s="97">
        <v>100</v>
      </c>
      <c r="BI270" s="98"/>
      <c r="BJ270" s="98"/>
      <c r="BK270" s="98"/>
      <c r="BL270" s="98"/>
      <c r="BM270" s="99"/>
      <c r="BN270" s="97">
        <v>100</v>
      </c>
      <c r="BO270" s="98"/>
      <c r="BP270" s="98"/>
      <c r="BQ270" s="98"/>
      <c r="BR270" s="98"/>
      <c r="BS270" s="99"/>
      <c r="BT270" s="4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6"/>
    </row>
    <row r="271" spans="1:83" ht="32.25" customHeight="1">
      <c r="A271" s="190"/>
      <c r="B271" s="191"/>
      <c r="C271" s="191"/>
      <c r="D271" s="192"/>
      <c r="E271" s="190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2"/>
      <c r="R271" s="199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1"/>
      <c r="AE271" s="176" t="s">
        <v>75</v>
      </c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8"/>
      <c r="AX271" s="101"/>
      <c r="AY271" s="101"/>
      <c r="AZ271" s="101"/>
      <c r="BA271" s="102"/>
      <c r="BB271" s="4"/>
      <c r="BC271" s="5"/>
      <c r="BD271" s="5"/>
      <c r="BE271" s="5"/>
      <c r="BF271" s="5"/>
      <c r="BG271" s="6"/>
      <c r="BH271" s="97">
        <v>100</v>
      </c>
      <c r="BI271" s="98"/>
      <c r="BJ271" s="98"/>
      <c r="BK271" s="98"/>
      <c r="BL271" s="98"/>
      <c r="BM271" s="99"/>
      <c r="BN271" s="97">
        <v>100</v>
      </c>
      <c r="BO271" s="98"/>
      <c r="BP271" s="98"/>
      <c r="BQ271" s="98"/>
      <c r="BR271" s="98"/>
      <c r="BS271" s="99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6"/>
    </row>
    <row r="272" spans="1:83" ht="30" customHeight="1">
      <c r="A272" s="190"/>
      <c r="B272" s="191"/>
      <c r="C272" s="191"/>
      <c r="D272" s="192"/>
      <c r="E272" s="190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2"/>
      <c r="R272" s="199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1"/>
      <c r="AE272" s="176" t="s">
        <v>77</v>
      </c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8"/>
      <c r="AX272" s="40"/>
      <c r="AY272" s="40"/>
      <c r="AZ272" s="40"/>
      <c r="BA272" s="41"/>
      <c r="BB272" s="4"/>
      <c r="BC272" s="5"/>
      <c r="BD272" s="5"/>
      <c r="BE272" s="5"/>
      <c r="BF272" s="5"/>
      <c r="BG272" s="6"/>
      <c r="BH272" s="97">
        <v>100</v>
      </c>
      <c r="BI272" s="98"/>
      <c r="BJ272" s="98"/>
      <c r="BK272" s="98"/>
      <c r="BL272" s="98"/>
      <c r="BM272" s="99"/>
      <c r="BN272" s="97">
        <v>100</v>
      </c>
      <c r="BO272" s="98"/>
      <c r="BP272" s="98"/>
      <c r="BQ272" s="98"/>
      <c r="BR272" s="98"/>
      <c r="BS272" s="99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6"/>
    </row>
    <row r="273" spans="1:83" ht="28.5" customHeight="1">
      <c r="A273" s="190"/>
      <c r="B273" s="191"/>
      <c r="C273" s="191"/>
      <c r="D273" s="192"/>
      <c r="E273" s="190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2"/>
      <c r="R273" s="199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1"/>
      <c r="AE273" s="176" t="s">
        <v>78</v>
      </c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8"/>
      <c r="AX273" s="40"/>
      <c r="AY273" s="40"/>
      <c r="AZ273" s="40"/>
      <c r="BA273" s="40"/>
      <c r="BB273" s="4"/>
      <c r="BC273" s="5"/>
      <c r="BD273" s="5"/>
      <c r="BE273" s="5"/>
      <c r="BF273" s="5"/>
      <c r="BG273" s="6"/>
      <c r="BH273" s="97">
        <v>100</v>
      </c>
      <c r="BI273" s="98"/>
      <c r="BJ273" s="98"/>
      <c r="BK273" s="98"/>
      <c r="BL273" s="98"/>
      <c r="BM273" s="99"/>
      <c r="BN273" s="97">
        <v>100</v>
      </c>
      <c r="BO273" s="98"/>
      <c r="BP273" s="98"/>
      <c r="BQ273" s="98"/>
      <c r="BR273" s="98"/>
      <c r="BS273" s="99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6"/>
    </row>
    <row r="274" spans="1:83" ht="70.5" customHeight="1">
      <c r="A274" s="190"/>
      <c r="B274" s="191"/>
      <c r="C274" s="191"/>
      <c r="D274" s="192"/>
      <c r="E274" s="190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2"/>
      <c r="R274" s="199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1"/>
      <c r="AE274" s="176" t="s">
        <v>110</v>
      </c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8"/>
      <c r="AX274" s="40"/>
      <c r="AY274" s="40"/>
      <c r="AZ274" s="40"/>
      <c r="BA274" s="41"/>
      <c r="BB274" s="4"/>
      <c r="BC274" s="5"/>
      <c r="BD274" s="5"/>
      <c r="BE274" s="5"/>
      <c r="BF274" s="5"/>
      <c r="BG274" s="6"/>
      <c r="BH274" s="97">
        <v>100</v>
      </c>
      <c r="BI274" s="98"/>
      <c r="BJ274" s="98"/>
      <c r="BK274" s="98"/>
      <c r="BL274" s="98"/>
      <c r="BM274" s="99"/>
      <c r="BN274" s="97">
        <v>100</v>
      </c>
      <c r="BO274" s="98"/>
      <c r="BP274" s="98"/>
      <c r="BQ274" s="98"/>
      <c r="BR274" s="98"/>
      <c r="BS274" s="99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6"/>
    </row>
    <row r="275" spans="1:83" ht="48" customHeight="1">
      <c r="A275" s="190"/>
      <c r="B275" s="191"/>
      <c r="C275" s="191"/>
      <c r="D275" s="192"/>
      <c r="E275" s="190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2"/>
      <c r="R275" s="199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1"/>
      <c r="AE275" s="179" t="s">
        <v>81</v>
      </c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1"/>
      <c r="AX275" s="40"/>
      <c r="AY275" s="40"/>
      <c r="AZ275" s="40"/>
      <c r="BA275" s="41"/>
      <c r="BB275" s="4"/>
      <c r="BC275" s="5"/>
      <c r="BD275" s="5"/>
      <c r="BE275" s="5"/>
      <c r="BF275" s="5"/>
      <c r="BG275" s="6"/>
      <c r="BH275" s="97">
        <v>100</v>
      </c>
      <c r="BI275" s="98"/>
      <c r="BJ275" s="98"/>
      <c r="BK275" s="98"/>
      <c r="BL275" s="98"/>
      <c r="BM275" s="99"/>
      <c r="BN275" s="97">
        <v>100</v>
      </c>
      <c r="BO275" s="98"/>
      <c r="BP275" s="98"/>
      <c r="BQ275" s="98"/>
      <c r="BR275" s="98"/>
      <c r="BS275" s="99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6"/>
    </row>
    <row r="276" spans="1:83" ht="30.75" customHeight="1">
      <c r="A276" s="190"/>
      <c r="B276" s="191"/>
      <c r="C276" s="191"/>
      <c r="D276" s="192"/>
      <c r="E276" s="190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2"/>
      <c r="R276" s="199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1"/>
      <c r="AE276" s="94" t="s">
        <v>74</v>
      </c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6"/>
      <c r="AX276" s="40"/>
      <c r="AY276" s="40"/>
      <c r="AZ276" s="40"/>
      <c r="BA276" s="41"/>
      <c r="BB276" s="4"/>
      <c r="BC276" s="5"/>
      <c r="BD276" s="5"/>
      <c r="BE276" s="5"/>
      <c r="BF276" s="5"/>
      <c r="BG276" s="6"/>
      <c r="BH276" s="97">
        <v>100</v>
      </c>
      <c r="BI276" s="98"/>
      <c r="BJ276" s="98"/>
      <c r="BK276" s="98"/>
      <c r="BL276" s="98"/>
      <c r="BM276" s="99"/>
      <c r="BN276" s="97">
        <v>100</v>
      </c>
      <c r="BO276" s="98"/>
      <c r="BP276" s="98"/>
      <c r="BQ276" s="98"/>
      <c r="BR276" s="98"/>
      <c r="BS276" s="99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6"/>
    </row>
    <row r="277" spans="1:83" ht="28.5" customHeight="1">
      <c r="A277" s="190"/>
      <c r="B277" s="191"/>
      <c r="C277" s="191"/>
      <c r="D277" s="192"/>
      <c r="E277" s="190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2"/>
      <c r="R277" s="199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00"/>
      <c r="AD277" s="201"/>
      <c r="AE277" s="94" t="s">
        <v>82</v>
      </c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6"/>
      <c r="AX277" s="22"/>
      <c r="AY277" s="22"/>
      <c r="AZ277" s="22"/>
      <c r="BA277" s="23"/>
      <c r="BB277" s="24"/>
      <c r="BC277" s="25"/>
      <c r="BD277" s="25"/>
      <c r="BE277" s="25"/>
      <c r="BF277" s="25"/>
      <c r="BG277" s="26"/>
      <c r="BH277" s="97">
        <v>100</v>
      </c>
      <c r="BI277" s="98"/>
      <c r="BJ277" s="98"/>
      <c r="BK277" s="98"/>
      <c r="BL277" s="98"/>
      <c r="BM277" s="99"/>
      <c r="BN277" s="97">
        <v>100</v>
      </c>
      <c r="BO277" s="98"/>
      <c r="BP277" s="98"/>
      <c r="BQ277" s="98"/>
      <c r="BR277" s="98"/>
      <c r="BS277" s="99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6"/>
    </row>
    <row r="278" spans="1:83" ht="31.5" customHeight="1">
      <c r="A278" s="190"/>
      <c r="B278" s="191"/>
      <c r="C278" s="191"/>
      <c r="D278" s="192"/>
      <c r="E278" s="190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2"/>
      <c r="R278" s="199"/>
      <c r="S278" s="200"/>
      <c r="T278" s="200"/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1"/>
      <c r="AE278" s="94" t="s">
        <v>83</v>
      </c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6"/>
      <c r="AX278" s="40"/>
      <c r="AY278" s="40"/>
      <c r="AZ278" s="40"/>
      <c r="BA278" s="41"/>
      <c r="BB278" s="4"/>
      <c r="BC278" s="5"/>
      <c r="BD278" s="5"/>
      <c r="BE278" s="5"/>
      <c r="BF278" s="5"/>
      <c r="BG278" s="6"/>
      <c r="BH278" s="97">
        <v>100</v>
      </c>
      <c r="BI278" s="98"/>
      <c r="BJ278" s="98"/>
      <c r="BK278" s="98"/>
      <c r="BL278" s="98"/>
      <c r="BM278" s="99"/>
      <c r="BN278" s="97">
        <v>100</v>
      </c>
      <c r="BO278" s="98"/>
      <c r="BP278" s="98"/>
      <c r="BQ278" s="98"/>
      <c r="BR278" s="98"/>
      <c r="BS278" s="99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6"/>
    </row>
    <row r="279" spans="1:83" ht="31.5" customHeight="1">
      <c r="A279" s="190"/>
      <c r="B279" s="191"/>
      <c r="C279" s="191"/>
      <c r="D279" s="192"/>
      <c r="E279" s="190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2"/>
      <c r="R279" s="199"/>
      <c r="S279" s="200"/>
      <c r="T279" s="200"/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1"/>
      <c r="AE279" s="94" t="s">
        <v>78</v>
      </c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6"/>
      <c r="AX279" s="34"/>
      <c r="AY279" s="34"/>
      <c r="AZ279" s="34"/>
      <c r="BA279" s="34"/>
      <c r="BB279" s="36"/>
      <c r="BC279" s="37"/>
      <c r="BD279" s="37"/>
      <c r="BE279" s="37"/>
      <c r="BF279" s="37"/>
      <c r="BG279" s="38"/>
      <c r="BH279" s="97">
        <v>100</v>
      </c>
      <c r="BI279" s="98"/>
      <c r="BJ279" s="98"/>
      <c r="BK279" s="98"/>
      <c r="BL279" s="98"/>
      <c r="BM279" s="99"/>
      <c r="BN279" s="97">
        <v>100</v>
      </c>
      <c r="BO279" s="98"/>
      <c r="BP279" s="98"/>
      <c r="BQ279" s="98"/>
      <c r="BR279" s="98"/>
      <c r="BS279" s="99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6"/>
    </row>
    <row r="280" spans="1:83" ht="28.5" customHeight="1">
      <c r="A280" s="190"/>
      <c r="B280" s="191"/>
      <c r="C280" s="191"/>
      <c r="D280" s="192"/>
      <c r="E280" s="190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2"/>
      <c r="R280" s="199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0"/>
      <c r="AD280" s="201"/>
      <c r="AE280" s="179" t="s">
        <v>84</v>
      </c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1"/>
      <c r="AX280" s="40"/>
      <c r="AY280" s="40"/>
      <c r="AZ280" s="40"/>
      <c r="BA280" s="40"/>
      <c r="BB280" s="4"/>
      <c r="BC280" s="5"/>
      <c r="BD280" s="5"/>
      <c r="BE280" s="5"/>
      <c r="BF280" s="5"/>
      <c r="BG280" s="6"/>
      <c r="BH280" s="97">
        <v>100</v>
      </c>
      <c r="BI280" s="98"/>
      <c r="BJ280" s="98"/>
      <c r="BK280" s="98"/>
      <c r="BL280" s="98"/>
      <c r="BM280" s="99"/>
      <c r="BN280" s="97">
        <v>100</v>
      </c>
      <c r="BO280" s="98"/>
      <c r="BP280" s="98"/>
      <c r="BQ280" s="98"/>
      <c r="BR280" s="98"/>
      <c r="BS280" s="99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6"/>
    </row>
    <row r="281" spans="1:83" ht="30" customHeight="1">
      <c r="A281" s="190"/>
      <c r="B281" s="191"/>
      <c r="C281" s="191"/>
      <c r="D281" s="192"/>
      <c r="E281" s="190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2"/>
      <c r="R281" s="199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1"/>
      <c r="AE281" s="94" t="s">
        <v>74</v>
      </c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6"/>
      <c r="AX281" s="40"/>
      <c r="AY281" s="40"/>
      <c r="AZ281" s="40"/>
      <c r="BA281" s="40"/>
      <c r="BB281" s="4"/>
      <c r="BC281" s="5"/>
      <c r="BD281" s="5"/>
      <c r="BE281" s="5"/>
      <c r="BF281" s="5"/>
      <c r="BG281" s="6"/>
      <c r="BH281" s="97">
        <v>100</v>
      </c>
      <c r="BI281" s="98"/>
      <c r="BJ281" s="98"/>
      <c r="BK281" s="98"/>
      <c r="BL281" s="98"/>
      <c r="BM281" s="99"/>
      <c r="BN281" s="97">
        <v>100</v>
      </c>
      <c r="BO281" s="98"/>
      <c r="BP281" s="98"/>
      <c r="BQ281" s="98"/>
      <c r="BR281" s="98"/>
      <c r="BS281" s="99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6"/>
    </row>
    <row r="282" spans="1:83" ht="28.5" customHeight="1">
      <c r="A282" s="190"/>
      <c r="B282" s="191"/>
      <c r="C282" s="191"/>
      <c r="D282" s="192"/>
      <c r="E282" s="190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2"/>
      <c r="R282" s="199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0"/>
      <c r="AD282" s="201"/>
      <c r="AE282" s="94" t="s">
        <v>82</v>
      </c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6"/>
      <c r="AX282" s="40"/>
      <c r="AY282" s="40"/>
      <c r="AZ282" s="40"/>
      <c r="BA282" s="40"/>
      <c r="BB282" s="4"/>
      <c r="BC282" s="5"/>
      <c r="BD282" s="5"/>
      <c r="BE282" s="5"/>
      <c r="BF282" s="5"/>
      <c r="BG282" s="6"/>
      <c r="BH282" s="97">
        <v>100</v>
      </c>
      <c r="BI282" s="98"/>
      <c r="BJ282" s="98"/>
      <c r="BK282" s="98"/>
      <c r="BL282" s="98"/>
      <c r="BM282" s="99"/>
      <c r="BN282" s="97">
        <v>100</v>
      </c>
      <c r="BO282" s="98"/>
      <c r="BP282" s="98"/>
      <c r="BQ282" s="98"/>
      <c r="BR282" s="98"/>
      <c r="BS282" s="99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6"/>
    </row>
    <row r="283" spans="1:83" ht="28.5" customHeight="1">
      <c r="A283" s="190"/>
      <c r="B283" s="191"/>
      <c r="C283" s="191"/>
      <c r="D283" s="192"/>
      <c r="E283" s="190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2"/>
      <c r="R283" s="199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1"/>
      <c r="AE283" s="94" t="s">
        <v>83</v>
      </c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6"/>
      <c r="AX283" s="40"/>
      <c r="AY283" s="40"/>
      <c r="AZ283" s="40"/>
      <c r="BA283" s="41"/>
      <c r="BB283" s="4"/>
      <c r="BC283" s="5"/>
      <c r="BD283" s="5"/>
      <c r="BE283" s="5"/>
      <c r="BF283" s="5"/>
      <c r="BG283" s="6"/>
      <c r="BH283" s="97">
        <v>100</v>
      </c>
      <c r="BI283" s="98"/>
      <c r="BJ283" s="98"/>
      <c r="BK283" s="98"/>
      <c r="BL283" s="98"/>
      <c r="BM283" s="99"/>
      <c r="BN283" s="97">
        <v>100</v>
      </c>
      <c r="BO283" s="98"/>
      <c r="BP283" s="98"/>
      <c r="BQ283" s="98"/>
      <c r="BR283" s="98"/>
      <c r="BS283" s="99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6"/>
    </row>
    <row r="284" spans="1:83" ht="28.5" customHeight="1" hidden="1">
      <c r="A284" s="190"/>
      <c r="B284" s="191"/>
      <c r="C284" s="191"/>
      <c r="D284" s="192"/>
      <c r="E284" s="190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2"/>
      <c r="R284" s="199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1"/>
      <c r="AE284" s="176" t="s">
        <v>77</v>
      </c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8"/>
      <c r="AX284" s="40"/>
      <c r="AY284" s="40"/>
      <c r="AZ284" s="40"/>
      <c r="BA284" s="41"/>
      <c r="BB284" s="4"/>
      <c r="BC284" s="5"/>
      <c r="BD284" s="5"/>
      <c r="BE284" s="5"/>
      <c r="BF284" s="5"/>
      <c r="BG284" s="6"/>
      <c r="BH284" s="97">
        <v>100</v>
      </c>
      <c r="BI284" s="98"/>
      <c r="BJ284" s="98"/>
      <c r="BK284" s="98"/>
      <c r="BL284" s="98"/>
      <c r="BM284" s="99"/>
      <c r="BN284" s="97">
        <v>100</v>
      </c>
      <c r="BO284" s="98"/>
      <c r="BP284" s="98"/>
      <c r="BQ284" s="98"/>
      <c r="BR284" s="98"/>
      <c r="BS284" s="99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6"/>
    </row>
    <row r="285" spans="1:83" ht="28.5" customHeight="1">
      <c r="A285" s="190"/>
      <c r="B285" s="191"/>
      <c r="C285" s="191"/>
      <c r="D285" s="192"/>
      <c r="E285" s="190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2"/>
      <c r="R285" s="199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1"/>
      <c r="AE285" s="94" t="s">
        <v>78</v>
      </c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6"/>
      <c r="AX285" s="34"/>
      <c r="AY285" s="34"/>
      <c r="AZ285" s="34"/>
      <c r="BA285" s="34"/>
      <c r="BB285" s="36"/>
      <c r="BC285" s="37"/>
      <c r="BD285" s="37"/>
      <c r="BE285" s="37"/>
      <c r="BF285" s="37"/>
      <c r="BG285" s="38"/>
      <c r="BH285" s="97">
        <v>100</v>
      </c>
      <c r="BI285" s="98"/>
      <c r="BJ285" s="98"/>
      <c r="BK285" s="98"/>
      <c r="BL285" s="98"/>
      <c r="BM285" s="99"/>
      <c r="BN285" s="97">
        <v>100</v>
      </c>
      <c r="BO285" s="98"/>
      <c r="BP285" s="98"/>
      <c r="BQ285" s="98"/>
      <c r="BR285" s="98"/>
      <c r="BS285" s="99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6"/>
    </row>
    <row r="286" spans="1:83" ht="75.75" customHeight="1">
      <c r="A286" s="190"/>
      <c r="B286" s="191"/>
      <c r="C286" s="191"/>
      <c r="D286" s="192"/>
      <c r="E286" s="190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2"/>
      <c r="R286" s="199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1"/>
      <c r="AE286" s="94" t="s">
        <v>110</v>
      </c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6"/>
      <c r="AX286" s="40"/>
      <c r="AY286" s="40"/>
      <c r="AZ286" s="40"/>
      <c r="BA286" s="40"/>
      <c r="BB286" s="4"/>
      <c r="BC286" s="5"/>
      <c r="BD286" s="5"/>
      <c r="BE286" s="5"/>
      <c r="BF286" s="5"/>
      <c r="BG286" s="6"/>
      <c r="BH286" s="97">
        <v>100</v>
      </c>
      <c r="BI286" s="98"/>
      <c r="BJ286" s="98"/>
      <c r="BK286" s="98"/>
      <c r="BL286" s="98"/>
      <c r="BM286" s="99"/>
      <c r="BN286" s="97">
        <v>100</v>
      </c>
      <c r="BO286" s="98"/>
      <c r="BP286" s="98"/>
      <c r="BQ286" s="98"/>
      <c r="BR286" s="98"/>
      <c r="BS286" s="99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6"/>
    </row>
    <row r="287" spans="1:83" ht="28.5" customHeight="1">
      <c r="A287" s="190"/>
      <c r="B287" s="191"/>
      <c r="C287" s="191"/>
      <c r="D287" s="192"/>
      <c r="E287" s="190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2"/>
      <c r="R287" s="199"/>
      <c r="S287" s="200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0"/>
      <c r="AD287" s="201"/>
      <c r="AE287" s="179" t="s">
        <v>85</v>
      </c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1"/>
      <c r="AX287" s="40"/>
      <c r="AY287" s="40"/>
      <c r="AZ287" s="40"/>
      <c r="BA287" s="40"/>
      <c r="BB287" s="4"/>
      <c r="BC287" s="5"/>
      <c r="BD287" s="5"/>
      <c r="BE287" s="5"/>
      <c r="BF287" s="5"/>
      <c r="BG287" s="6"/>
      <c r="BH287" s="97">
        <v>100</v>
      </c>
      <c r="BI287" s="98"/>
      <c r="BJ287" s="98"/>
      <c r="BK287" s="98"/>
      <c r="BL287" s="98"/>
      <c r="BM287" s="99"/>
      <c r="BN287" s="97">
        <v>100</v>
      </c>
      <c r="BO287" s="98"/>
      <c r="BP287" s="98"/>
      <c r="BQ287" s="98"/>
      <c r="BR287" s="98"/>
      <c r="BS287" s="99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6"/>
    </row>
    <row r="288" spans="1:83" ht="28.5" customHeight="1">
      <c r="A288" s="190"/>
      <c r="B288" s="191"/>
      <c r="C288" s="191"/>
      <c r="D288" s="192"/>
      <c r="E288" s="190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2"/>
      <c r="R288" s="199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1"/>
      <c r="AE288" s="94" t="s">
        <v>74</v>
      </c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6"/>
      <c r="AX288" s="40"/>
      <c r="AY288" s="40"/>
      <c r="AZ288" s="40"/>
      <c r="BA288" s="40"/>
      <c r="BB288" s="4"/>
      <c r="BC288" s="5"/>
      <c r="BD288" s="5"/>
      <c r="BE288" s="5"/>
      <c r="BF288" s="5"/>
      <c r="BG288" s="6"/>
      <c r="BH288" s="97">
        <v>100</v>
      </c>
      <c r="BI288" s="98"/>
      <c r="BJ288" s="98"/>
      <c r="BK288" s="98"/>
      <c r="BL288" s="98"/>
      <c r="BM288" s="99"/>
      <c r="BN288" s="97">
        <v>100</v>
      </c>
      <c r="BO288" s="98"/>
      <c r="BP288" s="98"/>
      <c r="BQ288" s="98"/>
      <c r="BR288" s="98"/>
      <c r="BS288" s="99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6"/>
    </row>
    <row r="289" spans="1:83" ht="28.5" customHeight="1">
      <c r="A289" s="190"/>
      <c r="B289" s="191"/>
      <c r="C289" s="191"/>
      <c r="D289" s="192"/>
      <c r="E289" s="190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2"/>
      <c r="R289" s="199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0"/>
      <c r="AD289" s="201"/>
      <c r="AE289" s="94" t="s">
        <v>82</v>
      </c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6"/>
      <c r="AX289" s="40"/>
      <c r="AY289" s="40"/>
      <c r="AZ289" s="40"/>
      <c r="BA289" s="40"/>
      <c r="BB289" s="4"/>
      <c r="BC289" s="5"/>
      <c r="BD289" s="5"/>
      <c r="BE289" s="5"/>
      <c r="BF289" s="5"/>
      <c r="BG289" s="6"/>
      <c r="BH289" s="97">
        <v>100</v>
      </c>
      <c r="BI289" s="98"/>
      <c r="BJ289" s="98"/>
      <c r="BK289" s="98"/>
      <c r="BL289" s="98"/>
      <c r="BM289" s="99"/>
      <c r="BN289" s="97">
        <v>100</v>
      </c>
      <c r="BO289" s="98"/>
      <c r="BP289" s="98"/>
      <c r="BQ289" s="98"/>
      <c r="BR289" s="98"/>
      <c r="BS289" s="99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6"/>
    </row>
    <row r="290" spans="1:83" ht="28.5" customHeight="1">
      <c r="A290" s="190"/>
      <c r="B290" s="191"/>
      <c r="C290" s="191"/>
      <c r="D290" s="192"/>
      <c r="E290" s="190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2"/>
      <c r="R290" s="199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0"/>
      <c r="AD290" s="201"/>
      <c r="AE290" s="94" t="s">
        <v>78</v>
      </c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6"/>
      <c r="AX290" s="40"/>
      <c r="AY290" s="40"/>
      <c r="AZ290" s="40"/>
      <c r="BA290" s="40"/>
      <c r="BB290" s="4"/>
      <c r="BC290" s="5"/>
      <c r="BD290" s="5"/>
      <c r="BE290" s="5"/>
      <c r="BF290" s="5"/>
      <c r="BG290" s="6"/>
      <c r="BH290" s="97">
        <v>100</v>
      </c>
      <c r="BI290" s="98"/>
      <c r="BJ290" s="98"/>
      <c r="BK290" s="98"/>
      <c r="BL290" s="98"/>
      <c r="BM290" s="99"/>
      <c r="BN290" s="97">
        <v>100</v>
      </c>
      <c r="BO290" s="98"/>
      <c r="BP290" s="98"/>
      <c r="BQ290" s="98"/>
      <c r="BR290" s="98"/>
      <c r="BS290" s="99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6"/>
    </row>
    <row r="291" spans="1:83" ht="78.75" customHeight="1">
      <c r="A291" s="190"/>
      <c r="B291" s="191"/>
      <c r="C291" s="191"/>
      <c r="D291" s="192"/>
      <c r="E291" s="190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2"/>
      <c r="R291" s="199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1"/>
      <c r="AE291" s="94" t="s">
        <v>110</v>
      </c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6"/>
      <c r="AX291" s="40"/>
      <c r="AY291" s="40"/>
      <c r="AZ291" s="40"/>
      <c r="BA291" s="40"/>
      <c r="BB291" s="4"/>
      <c r="BC291" s="5"/>
      <c r="BD291" s="5"/>
      <c r="BE291" s="5"/>
      <c r="BF291" s="5"/>
      <c r="BG291" s="6"/>
      <c r="BH291" s="97">
        <v>100</v>
      </c>
      <c r="BI291" s="98"/>
      <c r="BJ291" s="98"/>
      <c r="BK291" s="98"/>
      <c r="BL291" s="98"/>
      <c r="BM291" s="99"/>
      <c r="BN291" s="97">
        <v>100</v>
      </c>
      <c r="BO291" s="98"/>
      <c r="BP291" s="98"/>
      <c r="BQ291" s="98"/>
      <c r="BR291" s="98"/>
      <c r="BS291" s="99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6"/>
    </row>
    <row r="292" spans="1:83" ht="27.75" customHeight="1">
      <c r="A292" s="193"/>
      <c r="B292" s="194"/>
      <c r="C292" s="194"/>
      <c r="D292" s="195"/>
      <c r="E292" s="193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5"/>
      <c r="R292" s="202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204"/>
      <c r="AE292" s="179" t="s">
        <v>86</v>
      </c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1"/>
      <c r="AX292" s="40"/>
      <c r="AY292" s="40"/>
      <c r="AZ292" s="40"/>
      <c r="BA292" s="40"/>
      <c r="BB292" s="4"/>
      <c r="BC292" s="5"/>
      <c r="BD292" s="5"/>
      <c r="BE292" s="5"/>
      <c r="BF292" s="5"/>
      <c r="BG292" s="6"/>
      <c r="BH292" s="97">
        <v>100</v>
      </c>
      <c r="BI292" s="98"/>
      <c r="BJ292" s="98"/>
      <c r="BK292" s="98"/>
      <c r="BL292" s="98"/>
      <c r="BM292" s="99"/>
      <c r="BN292" s="97">
        <v>100</v>
      </c>
      <c r="BO292" s="98"/>
      <c r="BP292" s="98"/>
      <c r="BQ292" s="98"/>
      <c r="BR292" s="98"/>
      <c r="BS292" s="99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6"/>
    </row>
    <row r="293" spans="1:83" ht="25.5" customHeight="1">
      <c r="A293" s="128"/>
      <c r="B293" s="129"/>
      <c r="C293" s="129"/>
      <c r="D293" s="130"/>
      <c r="E293" s="128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30"/>
      <c r="R293" s="140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2"/>
      <c r="AE293" s="94" t="s">
        <v>74</v>
      </c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6"/>
      <c r="AX293" s="40"/>
      <c r="AY293" s="40"/>
      <c r="AZ293" s="40"/>
      <c r="BA293" s="40"/>
      <c r="BB293" s="4"/>
      <c r="BC293" s="5"/>
      <c r="BD293" s="5"/>
      <c r="BE293" s="5"/>
      <c r="BF293" s="5"/>
      <c r="BG293" s="6"/>
      <c r="BH293" s="97">
        <v>100</v>
      </c>
      <c r="BI293" s="98"/>
      <c r="BJ293" s="98"/>
      <c r="BK293" s="98"/>
      <c r="BL293" s="98"/>
      <c r="BM293" s="99"/>
      <c r="BN293" s="97">
        <v>100</v>
      </c>
      <c r="BO293" s="98"/>
      <c r="BP293" s="98"/>
      <c r="BQ293" s="98"/>
      <c r="BR293" s="98"/>
      <c r="BS293" s="99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6"/>
    </row>
    <row r="294" spans="1:83" ht="25.5" customHeight="1">
      <c r="A294" s="143"/>
      <c r="B294" s="144"/>
      <c r="C294" s="144"/>
      <c r="D294" s="145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5"/>
      <c r="R294" s="182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4"/>
      <c r="AE294" s="94" t="s">
        <v>82</v>
      </c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6"/>
      <c r="AX294" s="40"/>
      <c r="AY294" s="40"/>
      <c r="AZ294" s="40"/>
      <c r="BA294" s="40"/>
      <c r="BB294" s="4"/>
      <c r="BC294" s="5"/>
      <c r="BD294" s="5"/>
      <c r="BE294" s="5"/>
      <c r="BF294" s="5"/>
      <c r="BG294" s="6"/>
      <c r="BH294" s="97">
        <v>100</v>
      </c>
      <c r="BI294" s="98"/>
      <c r="BJ294" s="98"/>
      <c r="BK294" s="98"/>
      <c r="BL294" s="98"/>
      <c r="BM294" s="99"/>
      <c r="BN294" s="97">
        <v>100</v>
      </c>
      <c r="BO294" s="98"/>
      <c r="BP294" s="98"/>
      <c r="BQ294" s="98"/>
      <c r="BR294" s="98"/>
      <c r="BS294" s="99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6"/>
    </row>
    <row r="295" spans="1:83" ht="27.75" customHeight="1">
      <c r="A295" s="143"/>
      <c r="B295" s="144"/>
      <c r="C295" s="144"/>
      <c r="D295" s="145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5"/>
      <c r="R295" s="182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4"/>
      <c r="AE295" s="94" t="s">
        <v>83</v>
      </c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6"/>
      <c r="AX295" s="40"/>
      <c r="AY295" s="40"/>
      <c r="AZ295" s="40"/>
      <c r="BA295" s="40"/>
      <c r="BB295" s="4"/>
      <c r="BC295" s="5"/>
      <c r="BD295" s="5"/>
      <c r="BE295" s="5"/>
      <c r="BF295" s="5"/>
      <c r="BG295" s="6"/>
      <c r="BH295" s="97">
        <v>100</v>
      </c>
      <c r="BI295" s="98"/>
      <c r="BJ295" s="98"/>
      <c r="BK295" s="98"/>
      <c r="BL295" s="98"/>
      <c r="BM295" s="99"/>
      <c r="BN295" s="97">
        <v>100</v>
      </c>
      <c r="BO295" s="98"/>
      <c r="BP295" s="98"/>
      <c r="BQ295" s="98"/>
      <c r="BR295" s="98"/>
      <c r="BS295" s="99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6"/>
    </row>
    <row r="296" spans="1:83" ht="30" customHeight="1">
      <c r="A296" s="143"/>
      <c r="B296" s="144"/>
      <c r="C296" s="144"/>
      <c r="D296" s="145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5"/>
      <c r="R296" s="182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4"/>
      <c r="AE296" s="94" t="s">
        <v>77</v>
      </c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6"/>
      <c r="AX296" s="40"/>
      <c r="AY296" s="40"/>
      <c r="AZ296" s="40"/>
      <c r="BA296" s="40"/>
      <c r="BB296" s="4"/>
      <c r="BC296" s="5"/>
      <c r="BD296" s="5"/>
      <c r="BE296" s="5"/>
      <c r="BF296" s="5"/>
      <c r="BG296" s="6"/>
      <c r="BH296" s="97">
        <v>100</v>
      </c>
      <c r="BI296" s="98"/>
      <c r="BJ296" s="98"/>
      <c r="BK296" s="98"/>
      <c r="BL296" s="98"/>
      <c r="BM296" s="99"/>
      <c r="BN296" s="97">
        <v>100</v>
      </c>
      <c r="BO296" s="98"/>
      <c r="BP296" s="98"/>
      <c r="BQ296" s="98"/>
      <c r="BR296" s="98"/>
      <c r="BS296" s="99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6"/>
    </row>
    <row r="297" spans="1:83" ht="27" customHeight="1" hidden="1">
      <c r="A297" s="143"/>
      <c r="B297" s="144"/>
      <c r="C297" s="144"/>
      <c r="D297" s="145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5"/>
      <c r="R297" s="182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4"/>
      <c r="AE297" s="94" t="s">
        <v>78</v>
      </c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6"/>
      <c r="AX297" s="40"/>
      <c r="AY297" s="40"/>
      <c r="AZ297" s="40"/>
      <c r="BA297" s="40"/>
      <c r="BB297" s="4"/>
      <c r="BC297" s="5"/>
      <c r="BD297" s="5"/>
      <c r="BE297" s="5"/>
      <c r="BF297" s="5"/>
      <c r="BG297" s="6"/>
      <c r="BH297" s="97">
        <v>100</v>
      </c>
      <c r="BI297" s="98"/>
      <c r="BJ297" s="98"/>
      <c r="BK297" s="98"/>
      <c r="BL297" s="98"/>
      <c r="BM297" s="99"/>
      <c r="BN297" s="97">
        <v>100</v>
      </c>
      <c r="BO297" s="98"/>
      <c r="BP297" s="98"/>
      <c r="BQ297" s="98"/>
      <c r="BR297" s="98"/>
      <c r="BS297" s="99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6"/>
    </row>
    <row r="298" spans="1:83" ht="71.25" customHeight="1">
      <c r="A298" s="143"/>
      <c r="B298" s="144"/>
      <c r="C298" s="144"/>
      <c r="D298" s="145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5"/>
      <c r="R298" s="182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4"/>
      <c r="AE298" s="94" t="s">
        <v>110</v>
      </c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6"/>
      <c r="AX298" s="40"/>
      <c r="AY298" s="40"/>
      <c r="AZ298" s="40"/>
      <c r="BA298" s="40"/>
      <c r="BB298" s="4"/>
      <c r="BC298" s="5"/>
      <c r="BD298" s="5"/>
      <c r="BE298" s="5"/>
      <c r="BF298" s="5"/>
      <c r="BG298" s="6"/>
      <c r="BH298" s="97">
        <v>100</v>
      </c>
      <c r="BI298" s="98"/>
      <c r="BJ298" s="98"/>
      <c r="BK298" s="98"/>
      <c r="BL298" s="98"/>
      <c r="BM298" s="99"/>
      <c r="BN298" s="97">
        <v>100</v>
      </c>
      <c r="BO298" s="98"/>
      <c r="BP298" s="98"/>
      <c r="BQ298" s="98"/>
      <c r="BR298" s="98"/>
      <c r="BS298" s="99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6"/>
    </row>
    <row r="299" spans="1:83" ht="39" customHeight="1">
      <c r="A299" s="143"/>
      <c r="B299" s="144"/>
      <c r="C299" s="144"/>
      <c r="D299" s="145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5"/>
      <c r="R299" s="182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4"/>
      <c r="AE299" s="179" t="s">
        <v>87</v>
      </c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1"/>
      <c r="AX299" s="28"/>
      <c r="AY299" s="28"/>
      <c r="AZ299" s="28"/>
      <c r="BA299" s="28"/>
      <c r="BB299" s="30"/>
      <c r="BC299" s="31"/>
      <c r="BD299" s="31"/>
      <c r="BE299" s="31"/>
      <c r="BF299" s="31"/>
      <c r="BG299" s="32"/>
      <c r="BH299" s="97">
        <v>100</v>
      </c>
      <c r="BI299" s="98"/>
      <c r="BJ299" s="98"/>
      <c r="BK299" s="98"/>
      <c r="BL299" s="98"/>
      <c r="BM299" s="99"/>
      <c r="BN299" s="97">
        <v>100</v>
      </c>
      <c r="BO299" s="98"/>
      <c r="BP299" s="98"/>
      <c r="BQ299" s="98"/>
      <c r="BR299" s="98"/>
      <c r="BS299" s="99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6"/>
    </row>
    <row r="300" spans="1:83" ht="29.25" customHeight="1">
      <c r="A300" s="143"/>
      <c r="B300" s="144"/>
      <c r="C300" s="144"/>
      <c r="D300" s="145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5"/>
      <c r="R300" s="182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4"/>
      <c r="AE300" s="94" t="s">
        <v>74</v>
      </c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6"/>
      <c r="AX300" s="40"/>
      <c r="AY300" s="40"/>
      <c r="AZ300" s="40"/>
      <c r="BA300" s="40"/>
      <c r="BB300" s="4"/>
      <c r="BC300" s="5"/>
      <c r="BD300" s="5"/>
      <c r="BE300" s="5"/>
      <c r="BF300" s="5"/>
      <c r="BG300" s="6"/>
      <c r="BH300" s="97">
        <v>100</v>
      </c>
      <c r="BI300" s="98"/>
      <c r="BJ300" s="98"/>
      <c r="BK300" s="98"/>
      <c r="BL300" s="98"/>
      <c r="BM300" s="99"/>
      <c r="BN300" s="97">
        <v>100</v>
      </c>
      <c r="BO300" s="98"/>
      <c r="BP300" s="98"/>
      <c r="BQ300" s="98"/>
      <c r="BR300" s="98"/>
      <c r="BS300" s="99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6"/>
    </row>
    <row r="301" spans="1:83" ht="27" customHeight="1">
      <c r="A301" s="143"/>
      <c r="B301" s="144"/>
      <c r="C301" s="144"/>
      <c r="D301" s="145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5"/>
      <c r="R301" s="182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4"/>
      <c r="AE301" s="94" t="s">
        <v>82</v>
      </c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6"/>
      <c r="AX301" s="39"/>
      <c r="AY301" s="40"/>
      <c r="AZ301" s="40"/>
      <c r="BA301" s="40"/>
      <c r="BB301" s="4"/>
      <c r="BC301" s="5"/>
      <c r="BD301" s="5"/>
      <c r="BE301" s="5"/>
      <c r="BF301" s="5"/>
      <c r="BG301" s="6"/>
      <c r="BH301" s="97">
        <v>100</v>
      </c>
      <c r="BI301" s="98"/>
      <c r="BJ301" s="98"/>
      <c r="BK301" s="98"/>
      <c r="BL301" s="98"/>
      <c r="BM301" s="99"/>
      <c r="BN301" s="97">
        <v>100</v>
      </c>
      <c r="BO301" s="98"/>
      <c r="BP301" s="98"/>
      <c r="BQ301" s="98"/>
      <c r="BR301" s="98"/>
      <c r="BS301" s="99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6"/>
    </row>
    <row r="302" spans="1:83" ht="27" customHeight="1" hidden="1">
      <c r="A302" s="143"/>
      <c r="B302" s="144"/>
      <c r="C302" s="144"/>
      <c r="D302" s="145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5"/>
      <c r="R302" s="182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4"/>
      <c r="AE302" s="94" t="s">
        <v>83</v>
      </c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6"/>
      <c r="AX302" s="40"/>
      <c r="AY302" s="40"/>
      <c r="AZ302" s="40"/>
      <c r="BA302" s="41"/>
      <c r="BB302" s="4"/>
      <c r="BC302" s="5"/>
      <c r="BD302" s="5"/>
      <c r="BE302" s="5"/>
      <c r="BF302" s="5"/>
      <c r="BG302" s="6"/>
      <c r="BH302" s="97">
        <v>100</v>
      </c>
      <c r="BI302" s="98"/>
      <c r="BJ302" s="98"/>
      <c r="BK302" s="98"/>
      <c r="BL302" s="98"/>
      <c r="BM302" s="99"/>
      <c r="BN302" s="97">
        <v>100</v>
      </c>
      <c r="BO302" s="98"/>
      <c r="BP302" s="98"/>
      <c r="BQ302" s="98"/>
      <c r="BR302" s="98"/>
      <c r="BS302" s="99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6"/>
    </row>
    <row r="303" spans="1:83" ht="27" customHeight="1" hidden="1">
      <c r="A303" s="143"/>
      <c r="B303" s="144"/>
      <c r="C303" s="144"/>
      <c r="D303" s="145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5"/>
      <c r="R303" s="182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4"/>
      <c r="AE303" s="94" t="s">
        <v>77</v>
      </c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6"/>
      <c r="AX303" s="28"/>
      <c r="AY303" s="28"/>
      <c r="AZ303" s="28"/>
      <c r="BA303" s="28"/>
      <c r="BB303" s="30"/>
      <c r="BC303" s="31"/>
      <c r="BD303" s="31"/>
      <c r="BE303" s="31"/>
      <c r="BF303" s="31"/>
      <c r="BG303" s="32"/>
      <c r="BH303" s="109">
        <v>100</v>
      </c>
      <c r="BI303" s="110"/>
      <c r="BJ303" s="110"/>
      <c r="BK303" s="110"/>
      <c r="BL303" s="110"/>
      <c r="BM303" s="111"/>
      <c r="BN303" s="109">
        <v>100</v>
      </c>
      <c r="BO303" s="110"/>
      <c r="BP303" s="110"/>
      <c r="BQ303" s="110"/>
      <c r="BR303" s="110"/>
      <c r="BS303" s="111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6"/>
    </row>
    <row r="304" spans="1:83" ht="27" customHeight="1">
      <c r="A304" s="143"/>
      <c r="B304" s="144"/>
      <c r="C304" s="144"/>
      <c r="D304" s="145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5"/>
      <c r="R304" s="182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4"/>
      <c r="AE304" s="94" t="s">
        <v>78</v>
      </c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6"/>
      <c r="AX304" s="40"/>
      <c r="AY304" s="40"/>
      <c r="AZ304" s="40"/>
      <c r="BA304" s="40"/>
      <c r="BB304" s="4"/>
      <c r="BC304" s="5"/>
      <c r="BD304" s="5"/>
      <c r="BE304" s="5"/>
      <c r="BF304" s="5"/>
      <c r="BG304" s="6"/>
      <c r="BH304" s="97">
        <v>100</v>
      </c>
      <c r="BI304" s="98"/>
      <c r="BJ304" s="98"/>
      <c r="BK304" s="98"/>
      <c r="BL304" s="98"/>
      <c r="BM304" s="99"/>
      <c r="BN304" s="97">
        <v>100</v>
      </c>
      <c r="BO304" s="98"/>
      <c r="BP304" s="98"/>
      <c r="BQ304" s="98"/>
      <c r="BR304" s="98"/>
      <c r="BS304" s="99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6"/>
    </row>
    <row r="305" spans="1:83" ht="30.75" customHeight="1">
      <c r="A305" s="143"/>
      <c r="B305" s="144"/>
      <c r="C305" s="144"/>
      <c r="D305" s="145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5"/>
      <c r="R305" s="182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4"/>
      <c r="AE305" s="179" t="s">
        <v>135</v>
      </c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1"/>
      <c r="AX305" s="40"/>
      <c r="AY305" s="40"/>
      <c r="AZ305" s="40"/>
      <c r="BA305" s="40"/>
      <c r="BB305" s="4"/>
      <c r="BC305" s="5"/>
      <c r="BD305" s="5"/>
      <c r="BE305" s="5"/>
      <c r="BF305" s="5"/>
      <c r="BG305" s="6"/>
      <c r="BH305" s="97">
        <v>100</v>
      </c>
      <c r="BI305" s="98"/>
      <c r="BJ305" s="98"/>
      <c r="BK305" s="98"/>
      <c r="BL305" s="98"/>
      <c r="BM305" s="99"/>
      <c r="BN305" s="97">
        <v>100</v>
      </c>
      <c r="BO305" s="98"/>
      <c r="BP305" s="98"/>
      <c r="BQ305" s="98"/>
      <c r="BR305" s="98"/>
      <c r="BS305" s="99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6"/>
    </row>
    <row r="306" spans="1:83" ht="30.75" customHeight="1">
      <c r="A306" s="143"/>
      <c r="B306" s="144"/>
      <c r="C306" s="144"/>
      <c r="D306" s="145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5"/>
      <c r="R306" s="182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4"/>
      <c r="AE306" s="94" t="s">
        <v>74</v>
      </c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6"/>
      <c r="AX306" s="40"/>
      <c r="AY306" s="40"/>
      <c r="AZ306" s="40"/>
      <c r="BA306" s="41"/>
      <c r="BB306" s="5"/>
      <c r="BC306" s="5"/>
      <c r="BD306" s="5"/>
      <c r="BE306" s="5"/>
      <c r="BF306" s="5"/>
      <c r="BG306" s="6"/>
      <c r="BH306" s="97">
        <v>100</v>
      </c>
      <c r="BI306" s="98"/>
      <c r="BJ306" s="98"/>
      <c r="BK306" s="98"/>
      <c r="BL306" s="98"/>
      <c r="BM306" s="99"/>
      <c r="BN306" s="97">
        <v>100</v>
      </c>
      <c r="BO306" s="98"/>
      <c r="BP306" s="98"/>
      <c r="BQ306" s="98"/>
      <c r="BR306" s="98"/>
      <c r="BS306" s="99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6"/>
    </row>
    <row r="307" spans="1:83" ht="27" customHeight="1">
      <c r="A307" s="143"/>
      <c r="B307" s="144"/>
      <c r="C307" s="144"/>
      <c r="D307" s="145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5"/>
      <c r="R307" s="182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4"/>
      <c r="AE307" s="94" t="s">
        <v>82</v>
      </c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6"/>
      <c r="AX307" s="39"/>
      <c r="AY307" s="40"/>
      <c r="AZ307" s="40"/>
      <c r="BA307" s="41"/>
      <c r="BB307" s="5"/>
      <c r="BC307" s="5"/>
      <c r="BD307" s="5"/>
      <c r="BE307" s="5"/>
      <c r="BF307" s="5"/>
      <c r="BG307" s="6"/>
      <c r="BH307" s="97">
        <v>100</v>
      </c>
      <c r="BI307" s="98"/>
      <c r="BJ307" s="98"/>
      <c r="BK307" s="98"/>
      <c r="BL307" s="98"/>
      <c r="BM307" s="99"/>
      <c r="BN307" s="97">
        <v>100</v>
      </c>
      <c r="BO307" s="98"/>
      <c r="BP307" s="98"/>
      <c r="BQ307" s="98"/>
      <c r="BR307" s="98"/>
      <c r="BS307" s="99"/>
      <c r="BT307" s="4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6"/>
    </row>
    <row r="308" spans="1:83" ht="27" customHeight="1">
      <c r="A308" s="143"/>
      <c r="B308" s="144"/>
      <c r="C308" s="144"/>
      <c r="D308" s="145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5"/>
      <c r="R308" s="182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4"/>
      <c r="AE308" s="94" t="s">
        <v>83</v>
      </c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6"/>
      <c r="AX308" s="40"/>
      <c r="AY308" s="40"/>
      <c r="AZ308" s="40"/>
      <c r="BA308" s="40"/>
      <c r="BB308" s="4"/>
      <c r="BC308" s="5"/>
      <c r="BD308" s="5"/>
      <c r="BE308" s="5"/>
      <c r="BF308" s="5"/>
      <c r="BG308" s="6"/>
      <c r="BH308" s="97">
        <v>100</v>
      </c>
      <c r="BI308" s="98"/>
      <c r="BJ308" s="98"/>
      <c r="BK308" s="98"/>
      <c r="BL308" s="98"/>
      <c r="BM308" s="99"/>
      <c r="BN308" s="97">
        <v>100</v>
      </c>
      <c r="BO308" s="98"/>
      <c r="BP308" s="98"/>
      <c r="BQ308" s="98"/>
      <c r="BR308" s="98"/>
      <c r="BS308" s="99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8"/>
    </row>
    <row r="309" spans="1:83" ht="27" customHeight="1">
      <c r="A309" s="143"/>
      <c r="B309" s="144"/>
      <c r="C309" s="144"/>
      <c r="D309" s="145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5"/>
      <c r="R309" s="182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4"/>
      <c r="AE309" s="94" t="s">
        <v>77</v>
      </c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6"/>
      <c r="AX309" s="28"/>
      <c r="AY309" s="28"/>
      <c r="AZ309" s="28"/>
      <c r="BA309" s="29"/>
      <c r="BB309" s="31"/>
      <c r="BC309" s="31"/>
      <c r="BD309" s="31"/>
      <c r="BE309" s="31"/>
      <c r="BF309" s="31"/>
      <c r="BG309" s="32"/>
      <c r="BH309" s="109">
        <v>100</v>
      </c>
      <c r="BI309" s="110"/>
      <c r="BJ309" s="110"/>
      <c r="BK309" s="110"/>
      <c r="BL309" s="110"/>
      <c r="BM309" s="111"/>
      <c r="BN309" s="97">
        <v>100</v>
      </c>
      <c r="BO309" s="98"/>
      <c r="BP309" s="98"/>
      <c r="BQ309" s="98"/>
      <c r="BR309" s="98"/>
      <c r="BS309" s="99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8"/>
    </row>
    <row r="310" spans="1:83" ht="27" customHeight="1">
      <c r="A310" s="143"/>
      <c r="B310" s="144"/>
      <c r="C310" s="144"/>
      <c r="D310" s="145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5"/>
      <c r="R310" s="182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4"/>
      <c r="AE310" s="94" t="s">
        <v>78</v>
      </c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6"/>
      <c r="AX310" s="40"/>
      <c r="AY310" s="40"/>
      <c r="AZ310" s="40"/>
      <c r="BA310" s="41"/>
      <c r="BB310" s="5"/>
      <c r="BC310" s="5"/>
      <c r="BD310" s="5"/>
      <c r="BE310" s="5"/>
      <c r="BF310" s="5"/>
      <c r="BG310" s="6"/>
      <c r="BH310" s="97">
        <v>100</v>
      </c>
      <c r="BI310" s="98"/>
      <c r="BJ310" s="98"/>
      <c r="BK310" s="98"/>
      <c r="BL310" s="98"/>
      <c r="BM310" s="99"/>
      <c r="BN310" s="97">
        <v>100</v>
      </c>
      <c r="BO310" s="98"/>
      <c r="BP310" s="98"/>
      <c r="BQ310" s="98"/>
      <c r="BR310" s="98"/>
      <c r="BS310" s="99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6"/>
    </row>
    <row r="311" spans="1:83" ht="79.5" customHeight="1">
      <c r="A311" s="143"/>
      <c r="B311" s="144"/>
      <c r="C311" s="144"/>
      <c r="D311" s="145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5"/>
      <c r="R311" s="182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  <c r="AD311" s="184"/>
      <c r="AE311" s="94" t="s">
        <v>110</v>
      </c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6"/>
      <c r="AX311" s="34"/>
      <c r="AY311" s="34"/>
      <c r="AZ311" s="34"/>
      <c r="BA311" s="35"/>
      <c r="BB311" s="37"/>
      <c r="BC311" s="37"/>
      <c r="BD311" s="37"/>
      <c r="BE311" s="37"/>
      <c r="BF311" s="37"/>
      <c r="BG311" s="38"/>
      <c r="BH311" s="97">
        <v>100</v>
      </c>
      <c r="BI311" s="98"/>
      <c r="BJ311" s="98"/>
      <c r="BK311" s="98"/>
      <c r="BL311" s="98"/>
      <c r="BM311" s="99"/>
      <c r="BN311" s="97">
        <v>100</v>
      </c>
      <c r="BO311" s="98"/>
      <c r="BP311" s="98"/>
      <c r="BQ311" s="98"/>
      <c r="BR311" s="98"/>
      <c r="BS311" s="99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6"/>
    </row>
    <row r="312" spans="1:83" ht="27" customHeight="1">
      <c r="A312" s="143"/>
      <c r="B312" s="144"/>
      <c r="C312" s="144"/>
      <c r="D312" s="145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5"/>
      <c r="R312" s="182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4"/>
      <c r="AE312" s="179" t="s">
        <v>88</v>
      </c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1"/>
      <c r="AX312" s="21"/>
      <c r="AY312" s="22"/>
      <c r="AZ312" s="22"/>
      <c r="BA312" s="23"/>
      <c r="BB312" s="25"/>
      <c r="BC312" s="25"/>
      <c r="BD312" s="25"/>
      <c r="BE312" s="25"/>
      <c r="BF312" s="25"/>
      <c r="BG312" s="26"/>
      <c r="BH312" s="97">
        <v>100</v>
      </c>
      <c r="BI312" s="98"/>
      <c r="BJ312" s="98"/>
      <c r="BK312" s="98"/>
      <c r="BL312" s="98"/>
      <c r="BM312" s="99"/>
      <c r="BN312" s="97">
        <v>100</v>
      </c>
      <c r="BO312" s="98"/>
      <c r="BP312" s="98"/>
      <c r="BQ312" s="98"/>
      <c r="BR312" s="98"/>
      <c r="BS312" s="99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6"/>
    </row>
    <row r="313" spans="1:83" ht="33" customHeight="1">
      <c r="A313" s="143"/>
      <c r="B313" s="144"/>
      <c r="C313" s="144"/>
      <c r="D313" s="145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5"/>
      <c r="R313" s="182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4"/>
      <c r="AE313" s="94" t="s">
        <v>74</v>
      </c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6"/>
      <c r="AX313" s="39"/>
      <c r="AY313" s="40"/>
      <c r="AZ313" s="40"/>
      <c r="BA313" s="41"/>
      <c r="BB313" s="5"/>
      <c r="BC313" s="5"/>
      <c r="BD313" s="5"/>
      <c r="BE313" s="5"/>
      <c r="BF313" s="5"/>
      <c r="BG313" s="6"/>
      <c r="BH313" s="97">
        <v>100</v>
      </c>
      <c r="BI313" s="98"/>
      <c r="BJ313" s="98"/>
      <c r="BK313" s="98"/>
      <c r="BL313" s="98"/>
      <c r="BM313" s="99"/>
      <c r="BN313" s="97">
        <v>100</v>
      </c>
      <c r="BO313" s="98"/>
      <c r="BP313" s="98"/>
      <c r="BQ313" s="98"/>
      <c r="BR313" s="98"/>
      <c r="BS313" s="99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6"/>
    </row>
    <row r="314" spans="1:83" ht="29.25" customHeight="1">
      <c r="A314" s="143"/>
      <c r="B314" s="144"/>
      <c r="C314" s="144"/>
      <c r="D314" s="145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5"/>
      <c r="R314" s="182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4"/>
      <c r="AE314" s="94" t="s">
        <v>82</v>
      </c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6"/>
      <c r="AX314" s="39"/>
      <c r="AY314" s="40"/>
      <c r="AZ314" s="40"/>
      <c r="BA314" s="41"/>
      <c r="BB314" s="5"/>
      <c r="BC314" s="5"/>
      <c r="BD314" s="5"/>
      <c r="BE314" s="5"/>
      <c r="BF314" s="5"/>
      <c r="BG314" s="6"/>
      <c r="BH314" s="97">
        <v>100</v>
      </c>
      <c r="BI314" s="98"/>
      <c r="BJ314" s="98"/>
      <c r="BK314" s="98"/>
      <c r="BL314" s="98"/>
      <c r="BM314" s="99"/>
      <c r="BN314" s="97">
        <v>100</v>
      </c>
      <c r="BO314" s="98"/>
      <c r="BP314" s="98"/>
      <c r="BQ314" s="98"/>
      <c r="BR314" s="98"/>
      <c r="BS314" s="99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6"/>
    </row>
    <row r="315" spans="1:83" ht="29.25" customHeight="1">
      <c r="A315" s="143"/>
      <c r="B315" s="144"/>
      <c r="C315" s="144"/>
      <c r="D315" s="145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5"/>
      <c r="R315" s="182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4"/>
      <c r="AE315" s="94" t="s">
        <v>77</v>
      </c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6"/>
      <c r="AX315" s="39"/>
      <c r="AY315" s="40"/>
      <c r="AZ315" s="40"/>
      <c r="BA315" s="41"/>
      <c r="BB315" s="5"/>
      <c r="BC315" s="5"/>
      <c r="BD315" s="5"/>
      <c r="BE315" s="5"/>
      <c r="BF315" s="5"/>
      <c r="BG315" s="6"/>
      <c r="BH315" s="97">
        <v>100</v>
      </c>
      <c r="BI315" s="98"/>
      <c r="BJ315" s="98"/>
      <c r="BK315" s="98"/>
      <c r="BL315" s="98"/>
      <c r="BM315" s="99"/>
      <c r="BN315" s="97">
        <v>100</v>
      </c>
      <c r="BO315" s="98"/>
      <c r="BP315" s="98"/>
      <c r="BQ315" s="98"/>
      <c r="BR315" s="98"/>
      <c r="BS315" s="99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6"/>
    </row>
    <row r="316" spans="1:83" ht="78.75" customHeight="1">
      <c r="A316" s="143"/>
      <c r="B316" s="144"/>
      <c r="C316" s="144"/>
      <c r="D316" s="145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5"/>
      <c r="R316" s="182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4"/>
      <c r="AE316" s="94" t="s">
        <v>110</v>
      </c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6"/>
      <c r="AX316" s="27"/>
      <c r="AY316" s="28"/>
      <c r="AZ316" s="28"/>
      <c r="BA316" s="29"/>
      <c r="BB316" s="31"/>
      <c r="BC316" s="31"/>
      <c r="BD316" s="31"/>
      <c r="BE316" s="31"/>
      <c r="BF316" s="31"/>
      <c r="BG316" s="32"/>
      <c r="BH316" s="97">
        <v>100</v>
      </c>
      <c r="BI316" s="98"/>
      <c r="BJ316" s="98"/>
      <c r="BK316" s="98"/>
      <c r="BL316" s="98"/>
      <c r="BM316" s="99"/>
      <c r="BN316" s="97">
        <v>100</v>
      </c>
      <c r="BO316" s="98"/>
      <c r="BP316" s="98"/>
      <c r="BQ316" s="98"/>
      <c r="BR316" s="98"/>
      <c r="BS316" s="99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6"/>
    </row>
    <row r="317" spans="1:83" ht="27" customHeight="1">
      <c r="A317" s="143"/>
      <c r="B317" s="144"/>
      <c r="C317" s="144"/>
      <c r="D317" s="145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5"/>
      <c r="R317" s="182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4"/>
      <c r="AE317" s="179" t="s">
        <v>89</v>
      </c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39"/>
      <c r="AY317" s="40"/>
      <c r="AZ317" s="40"/>
      <c r="BA317" s="41"/>
      <c r="BB317" s="5"/>
      <c r="BC317" s="5"/>
      <c r="BD317" s="5"/>
      <c r="BE317" s="5"/>
      <c r="BF317" s="5"/>
      <c r="BG317" s="6"/>
      <c r="BH317" s="97">
        <v>100</v>
      </c>
      <c r="BI317" s="98"/>
      <c r="BJ317" s="98"/>
      <c r="BK317" s="98"/>
      <c r="BL317" s="98"/>
      <c r="BM317" s="99"/>
      <c r="BN317" s="97">
        <v>100</v>
      </c>
      <c r="BO317" s="98"/>
      <c r="BP317" s="98"/>
      <c r="BQ317" s="98"/>
      <c r="BR317" s="98"/>
      <c r="BS317" s="99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8"/>
    </row>
    <row r="318" spans="1:83" ht="27.75" customHeight="1">
      <c r="A318" s="143"/>
      <c r="B318" s="144"/>
      <c r="C318" s="144"/>
      <c r="D318" s="145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5"/>
      <c r="R318" s="182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4"/>
      <c r="AE318" s="94" t="s">
        <v>74</v>
      </c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6"/>
      <c r="AX318" s="27"/>
      <c r="AY318" s="28"/>
      <c r="AZ318" s="28"/>
      <c r="BA318" s="29"/>
      <c r="BB318" s="31"/>
      <c r="BC318" s="31"/>
      <c r="BD318" s="31"/>
      <c r="BE318" s="31"/>
      <c r="BF318" s="31"/>
      <c r="BG318" s="32"/>
      <c r="BH318" s="97">
        <v>100</v>
      </c>
      <c r="BI318" s="98"/>
      <c r="BJ318" s="98"/>
      <c r="BK318" s="98"/>
      <c r="BL318" s="98"/>
      <c r="BM318" s="99"/>
      <c r="BN318" s="97">
        <v>100</v>
      </c>
      <c r="BO318" s="98"/>
      <c r="BP318" s="98"/>
      <c r="BQ318" s="98"/>
      <c r="BR318" s="98"/>
      <c r="BS318" s="99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6"/>
    </row>
    <row r="319" spans="1:83" ht="34.5" customHeight="1">
      <c r="A319" s="143"/>
      <c r="B319" s="144"/>
      <c r="C319" s="144"/>
      <c r="D319" s="145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5"/>
      <c r="R319" s="182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4"/>
      <c r="AE319" s="94" t="s">
        <v>82</v>
      </c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6"/>
      <c r="AX319" s="39"/>
      <c r="AY319" s="40"/>
      <c r="AZ319" s="40"/>
      <c r="BA319" s="41"/>
      <c r="BB319" s="5"/>
      <c r="BC319" s="5"/>
      <c r="BD319" s="5"/>
      <c r="BE319" s="5"/>
      <c r="BF319" s="5"/>
      <c r="BG319" s="6"/>
      <c r="BH319" s="97">
        <v>100</v>
      </c>
      <c r="BI319" s="98"/>
      <c r="BJ319" s="98"/>
      <c r="BK319" s="98"/>
      <c r="BL319" s="98"/>
      <c r="BM319" s="99"/>
      <c r="BN319" s="97">
        <v>100</v>
      </c>
      <c r="BO319" s="98"/>
      <c r="BP319" s="98"/>
      <c r="BQ319" s="98"/>
      <c r="BR319" s="98"/>
      <c r="BS319" s="99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6"/>
    </row>
    <row r="320" spans="1:83" ht="27" customHeight="1">
      <c r="A320" s="143"/>
      <c r="B320" s="144"/>
      <c r="C320" s="144"/>
      <c r="D320" s="145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5"/>
      <c r="R320" s="182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4"/>
      <c r="AE320" s="94" t="s">
        <v>83</v>
      </c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6"/>
      <c r="AX320" s="39"/>
      <c r="AY320" s="40"/>
      <c r="AZ320" s="40"/>
      <c r="BA320" s="41"/>
      <c r="BB320" s="5"/>
      <c r="BC320" s="5"/>
      <c r="BD320" s="5"/>
      <c r="BE320" s="5"/>
      <c r="BF320" s="5"/>
      <c r="BG320" s="6"/>
      <c r="BH320" s="97">
        <v>100</v>
      </c>
      <c r="BI320" s="98"/>
      <c r="BJ320" s="98"/>
      <c r="BK320" s="98"/>
      <c r="BL320" s="98"/>
      <c r="BM320" s="99"/>
      <c r="BN320" s="97">
        <v>100</v>
      </c>
      <c r="BO320" s="98"/>
      <c r="BP320" s="98"/>
      <c r="BQ320" s="98"/>
      <c r="BR320" s="98"/>
      <c r="BS320" s="99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6"/>
    </row>
    <row r="321" spans="1:83" ht="27.75" customHeight="1">
      <c r="A321" s="143"/>
      <c r="B321" s="144"/>
      <c r="C321" s="144"/>
      <c r="D321" s="145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5"/>
      <c r="R321" s="182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4"/>
      <c r="AE321" s="94" t="s">
        <v>78</v>
      </c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6"/>
      <c r="AX321" s="39"/>
      <c r="AY321" s="40"/>
      <c r="AZ321" s="40"/>
      <c r="BA321" s="41"/>
      <c r="BB321" s="5"/>
      <c r="BC321" s="5"/>
      <c r="BD321" s="5"/>
      <c r="BE321" s="5"/>
      <c r="BF321" s="5"/>
      <c r="BG321" s="6"/>
      <c r="BH321" s="97">
        <v>100</v>
      </c>
      <c r="BI321" s="98"/>
      <c r="BJ321" s="98"/>
      <c r="BK321" s="98"/>
      <c r="BL321" s="98"/>
      <c r="BM321" s="99"/>
      <c r="BN321" s="97">
        <v>100</v>
      </c>
      <c r="BO321" s="98"/>
      <c r="BP321" s="98"/>
      <c r="BQ321" s="98"/>
      <c r="BR321" s="98"/>
      <c r="BS321" s="99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6"/>
    </row>
    <row r="322" spans="1:83" ht="24.75" customHeight="1">
      <c r="A322" s="143"/>
      <c r="B322" s="144"/>
      <c r="C322" s="144"/>
      <c r="D322" s="145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5"/>
      <c r="R322" s="182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4"/>
      <c r="AE322" s="179" t="s">
        <v>90</v>
      </c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27"/>
      <c r="AY322" s="28"/>
      <c r="AZ322" s="28"/>
      <c r="BA322" s="29"/>
      <c r="BB322" s="31"/>
      <c r="BC322" s="31"/>
      <c r="BD322" s="31"/>
      <c r="BE322" s="31"/>
      <c r="BF322" s="31"/>
      <c r="BG322" s="32"/>
      <c r="BH322" s="97">
        <v>100</v>
      </c>
      <c r="BI322" s="98"/>
      <c r="BJ322" s="98"/>
      <c r="BK322" s="98"/>
      <c r="BL322" s="98"/>
      <c r="BM322" s="99"/>
      <c r="BN322" s="97">
        <v>100</v>
      </c>
      <c r="BO322" s="98"/>
      <c r="BP322" s="98"/>
      <c r="BQ322" s="98"/>
      <c r="BR322" s="98"/>
      <c r="BS322" s="99"/>
      <c r="BT322" s="4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6"/>
    </row>
    <row r="323" spans="1:83" ht="28.5" customHeight="1">
      <c r="A323" s="143"/>
      <c r="B323" s="144"/>
      <c r="C323" s="144"/>
      <c r="D323" s="145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5"/>
      <c r="R323" s="182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  <c r="AD323" s="184"/>
      <c r="AE323" s="94" t="s">
        <v>74</v>
      </c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6"/>
      <c r="AX323" s="39"/>
      <c r="AY323" s="40"/>
      <c r="AZ323" s="40"/>
      <c r="BA323" s="41"/>
      <c r="BB323" s="5"/>
      <c r="BC323" s="5"/>
      <c r="BD323" s="5"/>
      <c r="BE323" s="5"/>
      <c r="BF323" s="5"/>
      <c r="BG323" s="6"/>
      <c r="BH323" s="97">
        <v>100</v>
      </c>
      <c r="BI323" s="98"/>
      <c r="BJ323" s="98"/>
      <c r="BK323" s="98"/>
      <c r="BL323" s="98"/>
      <c r="BM323" s="99"/>
      <c r="BN323" s="97">
        <v>100</v>
      </c>
      <c r="BO323" s="98"/>
      <c r="BP323" s="98"/>
      <c r="BQ323" s="98"/>
      <c r="BR323" s="98"/>
      <c r="BS323" s="99"/>
      <c r="BT323" s="4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6"/>
    </row>
    <row r="324" spans="1:83" ht="27" customHeight="1">
      <c r="A324" s="143"/>
      <c r="B324" s="144"/>
      <c r="C324" s="144"/>
      <c r="D324" s="145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5"/>
      <c r="R324" s="182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  <c r="AD324" s="184"/>
      <c r="AE324" s="94" t="s">
        <v>82</v>
      </c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6"/>
      <c r="AX324" s="39"/>
      <c r="AY324" s="40"/>
      <c r="AZ324" s="40"/>
      <c r="BA324" s="41"/>
      <c r="BB324" s="5"/>
      <c r="BC324" s="5"/>
      <c r="BD324" s="5"/>
      <c r="BE324" s="5"/>
      <c r="BF324" s="5"/>
      <c r="BG324" s="6"/>
      <c r="BH324" s="97">
        <v>100</v>
      </c>
      <c r="BI324" s="98"/>
      <c r="BJ324" s="98"/>
      <c r="BK324" s="98"/>
      <c r="BL324" s="98"/>
      <c r="BM324" s="99"/>
      <c r="BN324" s="97">
        <v>100</v>
      </c>
      <c r="BO324" s="98"/>
      <c r="BP324" s="98"/>
      <c r="BQ324" s="98"/>
      <c r="BR324" s="98"/>
      <c r="BS324" s="99"/>
      <c r="BT324" s="4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6"/>
    </row>
    <row r="325" spans="1:83" ht="27" customHeight="1">
      <c r="A325" s="143"/>
      <c r="B325" s="144"/>
      <c r="C325" s="144"/>
      <c r="D325" s="145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5"/>
      <c r="R325" s="182"/>
      <c r="S325" s="183"/>
      <c r="T325" s="183"/>
      <c r="U325" s="183"/>
      <c r="V325" s="183"/>
      <c r="W325" s="183"/>
      <c r="X325" s="183"/>
      <c r="Y325" s="183"/>
      <c r="Z325" s="183"/>
      <c r="AA325" s="183"/>
      <c r="AB325" s="183"/>
      <c r="AC325" s="183"/>
      <c r="AD325" s="184"/>
      <c r="AE325" s="94" t="s">
        <v>83</v>
      </c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6"/>
      <c r="AX325" s="39"/>
      <c r="AY325" s="40"/>
      <c r="AZ325" s="40"/>
      <c r="BA325" s="41"/>
      <c r="BB325" s="5"/>
      <c r="BC325" s="5"/>
      <c r="BD325" s="5"/>
      <c r="BE325" s="5"/>
      <c r="BF325" s="5"/>
      <c r="BG325" s="6"/>
      <c r="BH325" s="97">
        <v>100</v>
      </c>
      <c r="BI325" s="98"/>
      <c r="BJ325" s="98"/>
      <c r="BK325" s="98"/>
      <c r="BL325" s="98"/>
      <c r="BM325" s="99"/>
      <c r="BN325" s="97">
        <v>100</v>
      </c>
      <c r="BO325" s="98"/>
      <c r="BP325" s="98"/>
      <c r="BQ325" s="98"/>
      <c r="BR325" s="98"/>
      <c r="BS325" s="99"/>
      <c r="BT325" s="4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6"/>
    </row>
    <row r="326" spans="1:83" ht="27" customHeight="1">
      <c r="A326" s="143"/>
      <c r="B326" s="144"/>
      <c r="C326" s="144"/>
      <c r="D326" s="145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5"/>
      <c r="R326" s="182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4"/>
      <c r="AE326" s="94" t="s">
        <v>78</v>
      </c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6"/>
      <c r="AX326" s="39"/>
      <c r="AY326" s="40"/>
      <c r="AZ326" s="40"/>
      <c r="BA326" s="40"/>
      <c r="BB326" s="4"/>
      <c r="BC326" s="5"/>
      <c r="BD326" s="5"/>
      <c r="BE326" s="5"/>
      <c r="BF326" s="5"/>
      <c r="BG326" s="5"/>
      <c r="BH326" s="97">
        <v>100</v>
      </c>
      <c r="BI326" s="98"/>
      <c r="BJ326" s="98"/>
      <c r="BK326" s="98"/>
      <c r="BL326" s="98"/>
      <c r="BM326" s="99"/>
      <c r="BN326" s="97">
        <v>100</v>
      </c>
      <c r="BO326" s="98"/>
      <c r="BP326" s="98"/>
      <c r="BQ326" s="98"/>
      <c r="BR326" s="98"/>
      <c r="BS326" s="99"/>
      <c r="BT326" s="4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6"/>
    </row>
    <row r="327" spans="1:83" ht="75.75" customHeight="1">
      <c r="A327" s="143"/>
      <c r="B327" s="144"/>
      <c r="C327" s="144"/>
      <c r="D327" s="145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5"/>
      <c r="R327" s="182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4"/>
      <c r="AE327" s="94" t="s">
        <v>110</v>
      </c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6"/>
      <c r="AX327" s="39"/>
      <c r="AY327" s="40"/>
      <c r="AZ327" s="40"/>
      <c r="BA327" s="40"/>
      <c r="BB327" s="4"/>
      <c r="BC327" s="5"/>
      <c r="BD327" s="5"/>
      <c r="BE327" s="5"/>
      <c r="BF327" s="5"/>
      <c r="BG327" s="5"/>
      <c r="BH327" s="97">
        <v>100</v>
      </c>
      <c r="BI327" s="98"/>
      <c r="BJ327" s="98"/>
      <c r="BK327" s="98"/>
      <c r="BL327" s="98"/>
      <c r="BM327" s="99"/>
      <c r="BN327" s="97">
        <v>100</v>
      </c>
      <c r="BO327" s="98"/>
      <c r="BP327" s="98"/>
      <c r="BQ327" s="98"/>
      <c r="BR327" s="98"/>
      <c r="BS327" s="99"/>
      <c r="BT327" s="4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6"/>
    </row>
    <row r="328" spans="1:83" ht="26.25" customHeight="1">
      <c r="A328" s="143"/>
      <c r="B328" s="144"/>
      <c r="C328" s="144"/>
      <c r="D328" s="145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5"/>
      <c r="R328" s="182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  <c r="AD328" s="184"/>
      <c r="AE328" s="179" t="s">
        <v>91</v>
      </c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39"/>
      <c r="AY328" s="40"/>
      <c r="AZ328" s="40"/>
      <c r="BA328" s="40"/>
      <c r="BB328" s="4"/>
      <c r="BC328" s="5"/>
      <c r="BD328" s="5"/>
      <c r="BE328" s="5"/>
      <c r="BF328" s="5"/>
      <c r="BG328" s="5"/>
      <c r="BH328" s="97">
        <v>100</v>
      </c>
      <c r="BI328" s="98"/>
      <c r="BJ328" s="98"/>
      <c r="BK328" s="98"/>
      <c r="BL328" s="98"/>
      <c r="BM328" s="99"/>
      <c r="BN328" s="97">
        <v>100</v>
      </c>
      <c r="BO328" s="98"/>
      <c r="BP328" s="98"/>
      <c r="BQ328" s="98"/>
      <c r="BR328" s="98"/>
      <c r="BS328" s="99"/>
      <c r="BT328" s="4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6"/>
    </row>
    <row r="329" spans="1:83" ht="26.25" customHeight="1">
      <c r="A329" s="137"/>
      <c r="B329" s="138"/>
      <c r="C329" s="138"/>
      <c r="D329" s="139"/>
      <c r="E329" s="137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9"/>
      <c r="R329" s="109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1"/>
      <c r="AE329" s="94" t="s">
        <v>74</v>
      </c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6"/>
      <c r="AX329" s="39"/>
      <c r="AY329" s="40"/>
      <c r="AZ329" s="40"/>
      <c r="BA329" s="40"/>
      <c r="BB329" s="4"/>
      <c r="BC329" s="5"/>
      <c r="BD329" s="5"/>
      <c r="BE329" s="5"/>
      <c r="BF329" s="5"/>
      <c r="BG329" s="5"/>
      <c r="BH329" s="97">
        <v>100</v>
      </c>
      <c r="BI329" s="98"/>
      <c r="BJ329" s="98"/>
      <c r="BK329" s="98"/>
      <c r="BL329" s="98"/>
      <c r="BM329" s="99"/>
      <c r="BN329" s="97">
        <v>100</v>
      </c>
      <c r="BO329" s="98"/>
      <c r="BP329" s="98"/>
      <c r="BQ329" s="98"/>
      <c r="BR329" s="98"/>
      <c r="BS329" s="99"/>
      <c r="BT329" s="4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6"/>
    </row>
    <row r="330" spans="1:83" ht="26.25" customHeight="1">
      <c r="A330" s="128"/>
      <c r="B330" s="129"/>
      <c r="C330" s="129"/>
      <c r="D330" s="130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30"/>
      <c r="R330" s="140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2"/>
      <c r="AE330" s="94" t="s">
        <v>82</v>
      </c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6"/>
      <c r="AX330" s="39"/>
      <c r="AY330" s="40"/>
      <c r="AZ330" s="40"/>
      <c r="BA330" s="40"/>
      <c r="BB330" s="4"/>
      <c r="BC330" s="5"/>
      <c r="BD330" s="5"/>
      <c r="BE330" s="5"/>
      <c r="BF330" s="5"/>
      <c r="BG330" s="5"/>
      <c r="BH330" s="97">
        <v>100</v>
      </c>
      <c r="BI330" s="98"/>
      <c r="BJ330" s="98"/>
      <c r="BK330" s="98"/>
      <c r="BL330" s="98"/>
      <c r="BM330" s="99"/>
      <c r="BN330" s="97">
        <v>100</v>
      </c>
      <c r="BO330" s="98"/>
      <c r="BP330" s="98"/>
      <c r="BQ330" s="98"/>
      <c r="BR330" s="98"/>
      <c r="BS330" s="99"/>
      <c r="BT330" s="4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6"/>
    </row>
    <row r="331" spans="1:83" ht="26.25" customHeight="1">
      <c r="A331" s="143"/>
      <c r="B331" s="144"/>
      <c r="C331" s="144"/>
      <c r="D331" s="145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5"/>
      <c r="R331" s="182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  <c r="AC331" s="183"/>
      <c r="AD331" s="184"/>
      <c r="AE331" s="94" t="s">
        <v>83</v>
      </c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6"/>
      <c r="AX331" s="39"/>
      <c r="AY331" s="40"/>
      <c r="AZ331" s="40"/>
      <c r="BA331" s="40"/>
      <c r="BB331" s="4"/>
      <c r="BC331" s="5"/>
      <c r="BD331" s="5"/>
      <c r="BE331" s="5"/>
      <c r="BF331" s="5"/>
      <c r="BG331" s="5"/>
      <c r="BH331" s="97">
        <v>100</v>
      </c>
      <c r="BI331" s="98"/>
      <c r="BJ331" s="98"/>
      <c r="BK331" s="98"/>
      <c r="BL331" s="98"/>
      <c r="BM331" s="99"/>
      <c r="BN331" s="97">
        <v>100</v>
      </c>
      <c r="BO331" s="98"/>
      <c r="BP331" s="98"/>
      <c r="BQ331" s="98"/>
      <c r="BR331" s="98"/>
      <c r="BS331" s="99"/>
      <c r="BT331" s="4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6"/>
    </row>
    <row r="332" spans="1:83" ht="30" customHeight="1">
      <c r="A332" s="143"/>
      <c r="B332" s="144"/>
      <c r="C332" s="144"/>
      <c r="D332" s="145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5"/>
      <c r="R332" s="182"/>
      <c r="S332" s="183"/>
      <c r="T332" s="183"/>
      <c r="U332" s="183"/>
      <c r="V332" s="183"/>
      <c r="W332" s="183"/>
      <c r="X332" s="183"/>
      <c r="Y332" s="183"/>
      <c r="Z332" s="183"/>
      <c r="AA332" s="183"/>
      <c r="AB332" s="183"/>
      <c r="AC332" s="183"/>
      <c r="AD332" s="184"/>
      <c r="AE332" s="94" t="s">
        <v>78</v>
      </c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6"/>
      <c r="AX332" s="39"/>
      <c r="AY332" s="40"/>
      <c r="AZ332" s="40"/>
      <c r="BA332" s="40"/>
      <c r="BB332" s="4"/>
      <c r="BC332" s="5"/>
      <c r="BD332" s="5"/>
      <c r="BE332" s="5"/>
      <c r="BF332" s="5"/>
      <c r="BG332" s="6"/>
      <c r="BH332" s="97">
        <v>100</v>
      </c>
      <c r="BI332" s="98"/>
      <c r="BJ332" s="98"/>
      <c r="BK332" s="98"/>
      <c r="BL332" s="98"/>
      <c r="BM332" s="99"/>
      <c r="BN332" s="97">
        <v>100</v>
      </c>
      <c r="BO332" s="98"/>
      <c r="BP332" s="98"/>
      <c r="BQ332" s="98"/>
      <c r="BR332" s="98"/>
      <c r="BS332" s="99"/>
      <c r="BT332" s="4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6"/>
    </row>
    <row r="333" spans="1:83" ht="24" customHeight="1">
      <c r="A333" s="143"/>
      <c r="B333" s="144"/>
      <c r="C333" s="144"/>
      <c r="D333" s="145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5"/>
      <c r="R333" s="182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  <c r="AD333" s="184"/>
      <c r="AE333" s="179" t="s">
        <v>100</v>
      </c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0"/>
      <c r="AT333" s="180"/>
      <c r="AU333" s="180"/>
      <c r="AV333" s="180"/>
      <c r="AW333" s="180"/>
      <c r="AX333" s="33"/>
      <c r="AY333" s="34"/>
      <c r="AZ333" s="34"/>
      <c r="BA333" s="34"/>
      <c r="BB333" s="36"/>
      <c r="BC333" s="37"/>
      <c r="BD333" s="37"/>
      <c r="BE333" s="37"/>
      <c r="BF333" s="37"/>
      <c r="BG333" s="37"/>
      <c r="BH333" s="97">
        <v>100</v>
      </c>
      <c r="BI333" s="98"/>
      <c r="BJ333" s="98"/>
      <c r="BK333" s="98"/>
      <c r="BL333" s="98"/>
      <c r="BM333" s="99"/>
      <c r="BN333" s="97">
        <v>100</v>
      </c>
      <c r="BO333" s="98"/>
      <c r="BP333" s="98"/>
      <c r="BQ333" s="98"/>
      <c r="BR333" s="98"/>
      <c r="BS333" s="99"/>
      <c r="BT333" s="4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6"/>
    </row>
    <row r="334" spans="1:83" ht="31.5" customHeight="1">
      <c r="A334" s="143"/>
      <c r="B334" s="144"/>
      <c r="C334" s="144"/>
      <c r="D334" s="145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5"/>
      <c r="R334" s="182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4"/>
      <c r="AE334" s="94" t="s">
        <v>74</v>
      </c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6"/>
      <c r="AX334" s="33"/>
      <c r="AY334" s="34"/>
      <c r="AZ334" s="34"/>
      <c r="BA334" s="34"/>
      <c r="BB334" s="36"/>
      <c r="BC334" s="37"/>
      <c r="BD334" s="37"/>
      <c r="BE334" s="37"/>
      <c r="BF334" s="37"/>
      <c r="BG334" s="37"/>
      <c r="BH334" s="97">
        <v>100</v>
      </c>
      <c r="BI334" s="98"/>
      <c r="BJ334" s="98"/>
      <c r="BK334" s="98"/>
      <c r="BL334" s="98"/>
      <c r="BM334" s="99"/>
      <c r="BN334" s="97">
        <v>100</v>
      </c>
      <c r="BO334" s="98"/>
      <c r="BP334" s="98"/>
      <c r="BQ334" s="98"/>
      <c r="BR334" s="98"/>
      <c r="BS334" s="99"/>
      <c r="BT334" s="4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6"/>
    </row>
    <row r="335" spans="1:83" ht="28.5" customHeight="1">
      <c r="A335" s="143"/>
      <c r="B335" s="144"/>
      <c r="C335" s="144"/>
      <c r="D335" s="145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5"/>
      <c r="R335" s="182"/>
      <c r="S335" s="183"/>
      <c r="T335" s="183"/>
      <c r="U335" s="183"/>
      <c r="V335" s="183"/>
      <c r="W335" s="183"/>
      <c r="X335" s="183"/>
      <c r="Y335" s="183"/>
      <c r="Z335" s="183"/>
      <c r="AA335" s="183"/>
      <c r="AB335" s="183"/>
      <c r="AC335" s="183"/>
      <c r="AD335" s="184"/>
      <c r="AE335" s="94" t="s">
        <v>82</v>
      </c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6"/>
      <c r="AX335" s="33"/>
      <c r="AY335" s="34"/>
      <c r="AZ335" s="34"/>
      <c r="BA335" s="34"/>
      <c r="BB335" s="36"/>
      <c r="BC335" s="37"/>
      <c r="BD335" s="37"/>
      <c r="BE335" s="37"/>
      <c r="BF335" s="37"/>
      <c r="BG335" s="37"/>
      <c r="BH335" s="97">
        <v>100</v>
      </c>
      <c r="BI335" s="98"/>
      <c r="BJ335" s="98"/>
      <c r="BK335" s="98"/>
      <c r="BL335" s="98"/>
      <c r="BM335" s="99"/>
      <c r="BN335" s="97">
        <v>100</v>
      </c>
      <c r="BO335" s="98"/>
      <c r="BP335" s="98"/>
      <c r="BQ335" s="98"/>
      <c r="BR335" s="98"/>
      <c r="BS335" s="99"/>
      <c r="BT335" s="4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6"/>
    </row>
    <row r="336" spans="1:83" ht="27" customHeight="1">
      <c r="A336" s="143"/>
      <c r="B336" s="144"/>
      <c r="C336" s="144"/>
      <c r="D336" s="145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5"/>
      <c r="R336" s="182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  <c r="AD336" s="184"/>
      <c r="AE336" s="94" t="s">
        <v>83</v>
      </c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6"/>
      <c r="AX336" s="33"/>
      <c r="AY336" s="34"/>
      <c r="AZ336" s="34"/>
      <c r="BA336" s="34"/>
      <c r="BB336" s="36"/>
      <c r="BC336" s="37"/>
      <c r="BD336" s="37"/>
      <c r="BE336" s="37"/>
      <c r="BF336" s="37"/>
      <c r="BG336" s="37"/>
      <c r="BH336" s="97">
        <v>100</v>
      </c>
      <c r="BI336" s="98"/>
      <c r="BJ336" s="98"/>
      <c r="BK336" s="98"/>
      <c r="BL336" s="98"/>
      <c r="BM336" s="99"/>
      <c r="BN336" s="97">
        <v>100</v>
      </c>
      <c r="BO336" s="98"/>
      <c r="BP336" s="98"/>
      <c r="BQ336" s="98"/>
      <c r="BR336" s="98"/>
      <c r="BS336" s="99"/>
      <c r="BT336" s="4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6"/>
    </row>
    <row r="337" spans="1:83" ht="27" customHeight="1">
      <c r="A337" s="143"/>
      <c r="B337" s="144"/>
      <c r="C337" s="144"/>
      <c r="D337" s="145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5"/>
      <c r="R337" s="182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  <c r="AD337" s="184"/>
      <c r="AE337" s="94" t="s">
        <v>78</v>
      </c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6"/>
      <c r="AX337" s="33"/>
      <c r="AY337" s="34"/>
      <c r="AZ337" s="34"/>
      <c r="BA337" s="34"/>
      <c r="BB337" s="36"/>
      <c r="BC337" s="37"/>
      <c r="BD337" s="37"/>
      <c r="BE337" s="37"/>
      <c r="BF337" s="37"/>
      <c r="BG337" s="37"/>
      <c r="BH337" s="97">
        <v>100</v>
      </c>
      <c r="BI337" s="98"/>
      <c r="BJ337" s="98"/>
      <c r="BK337" s="98"/>
      <c r="BL337" s="98"/>
      <c r="BM337" s="99"/>
      <c r="BN337" s="97">
        <v>100</v>
      </c>
      <c r="BO337" s="98"/>
      <c r="BP337" s="98"/>
      <c r="BQ337" s="98"/>
      <c r="BR337" s="98"/>
      <c r="BS337" s="99"/>
      <c r="BT337" s="4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6"/>
    </row>
    <row r="338" spans="1:83" ht="50.25" customHeight="1">
      <c r="A338" s="143"/>
      <c r="B338" s="144"/>
      <c r="C338" s="144"/>
      <c r="D338" s="145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5"/>
      <c r="R338" s="182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4"/>
      <c r="AE338" s="179" t="s">
        <v>92</v>
      </c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33"/>
      <c r="AY338" s="34"/>
      <c r="AZ338" s="34"/>
      <c r="BA338" s="34"/>
      <c r="BB338" s="36"/>
      <c r="BC338" s="37"/>
      <c r="BD338" s="37"/>
      <c r="BE338" s="37"/>
      <c r="BF338" s="37"/>
      <c r="BG338" s="37"/>
      <c r="BH338" s="97">
        <v>100</v>
      </c>
      <c r="BI338" s="98"/>
      <c r="BJ338" s="98"/>
      <c r="BK338" s="98"/>
      <c r="BL338" s="98"/>
      <c r="BM338" s="99"/>
      <c r="BN338" s="97">
        <v>100</v>
      </c>
      <c r="BO338" s="98"/>
      <c r="BP338" s="98"/>
      <c r="BQ338" s="98"/>
      <c r="BR338" s="98"/>
      <c r="BS338" s="99"/>
      <c r="BT338" s="4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6"/>
    </row>
    <row r="339" spans="1:83" ht="27.75" customHeight="1">
      <c r="A339" s="143"/>
      <c r="B339" s="144"/>
      <c r="C339" s="144"/>
      <c r="D339" s="145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5"/>
      <c r="R339" s="182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  <c r="AD339" s="184"/>
      <c r="AE339" s="94" t="s">
        <v>74</v>
      </c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6"/>
      <c r="AX339" s="39"/>
      <c r="AY339" s="40"/>
      <c r="AZ339" s="40"/>
      <c r="BA339" s="41"/>
      <c r="BB339" s="5"/>
      <c r="BC339" s="5"/>
      <c r="BD339" s="5"/>
      <c r="BE339" s="5"/>
      <c r="BF339" s="5"/>
      <c r="BG339" s="6"/>
      <c r="BH339" s="97">
        <v>100</v>
      </c>
      <c r="BI339" s="98"/>
      <c r="BJ339" s="98"/>
      <c r="BK339" s="98"/>
      <c r="BL339" s="98"/>
      <c r="BM339" s="99"/>
      <c r="BN339" s="97">
        <v>100</v>
      </c>
      <c r="BO339" s="98"/>
      <c r="BP339" s="98"/>
      <c r="BQ339" s="98"/>
      <c r="BR339" s="98"/>
      <c r="BS339" s="99"/>
      <c r="BT339" s="4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6"/>
    </row>
    <row r="340" spans="1:83" ht="28.5" customHeight="1">
      <c r="A340" s="143"/>
      <c r="B340" s="144"/>
      <c r="C340" s="144"/>
      <c r="D340" s="145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5"/>
      <c r="R340" s="182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  <c r="AD340" s="184"/>
      <c r="AE340" s="94" t="s">
        <v>82</v>
      </c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6"/>
      <c r="AX340" s="39"/>
      <c r="AY340" s="40"/>
      <c r="AZ340" s="40"/>
      <c r="BA340" s="41"/>
      <c r="BB340" s="5"/>
      <c r="BC340" s="5"/>
      <c r="BD340" s="5"/>
      <c r="BE340" s="5"/>
      <c r="BF340" s="5"/>
      <c r="BG340" s="6"/>
      <c r="BH340" s="97">
        <v>100</v>
      </c>
      <c r="BI340" s="98"/>
      <c r="BJ340" s="98"/>
      <c r="BK340" s="98"/>
      <c r="BL340" s="98"/>
      <c r="BM340" s="99"/>
      <c r="BN340" s="97">
        <v>100</v>
      </c>
      <c r="BO340" s="98"/>
      <c r="BP340" s="98"/>
      <c r="BQ340" s="98"/>
      <c r="BR340" s="98"/>
      <c r="BS340" s="99"/>
      <c r="BT340" s="4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6"/>
    </row>
    <row r="341" spans="1:83" ht="28.5" customHeight="1">
      <c r="A341" s="143"/>
      <c r="B341" s="144"/>
      <c r="C341" s="144"/>
      <c r="D341" s="145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5"/>
      <c r="R341" s="182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  <c r="AC341" s="183"/>
      <c r="AD341" s="184"/>
      <c r="AE341" s="94" t="s">
        <v>78</v>
      </c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6"/>
      <c r="AX341" s="39"/>
      <c r="AY341" s="40"/>
      <c r="AZ341" s="40"/>
      <c r="BA341" s="41"/>
      <c r="BB341" s="5"/>
      <c r="BC341" s="5"/>
      <c r="BD341" s="5"/>
      <c r="BE341" s="5"/>
      <c r="BF341" s="5"/>
      <c r="BG341" s="6"/>
      <c r="BH341" s="97">
        <v>100</v>
      </c>
      <c r="BI341" s="98"/>
      <c r="BJ341" s="98"/>
      <c r="BK341" s="98"/>
      <c r="BL341" s="98"/>
      <c r="BM341" s="99"/>
      <c r="BN341" s="97">
        <v>100</v>
      </c>
      <c r="BO341" s="98"/>
      <c r="BP341" s="98"/>
      <c r="BQ341" s="98"/>
      <c r="BR341" s="98"/>
      <c r="BS341" s="99"/>
      <c r="BT341" s="4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6"/>
    </row>
    <row r="342" spans="1:83" ht="24.75" customHeight="1">
      <c r="A342" s="143"/>
      <c r="B342" s="144"/>
      <c r="C342" s="144"/>
      <c r="D342" s="145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5"/>
      <c r="R342" s="182"/>
      <c r="S342" s="183"/>
      <c r="T342" s="183"/>
      <c r="U342" s="183"/>
      <c r="V342" s="183"/>
      <c r="W342" s="183"/>
      <c r="X342" s="183"/>
      <c r="Y342" s="183"/>
      <c r="Z342" s="183"/>
      <c r="AA342" s="183"/>
      <c r="AB342" s="183"/>
      <c r="AC342" s="183"/>
      <c r="AD342" s="184"/>
      <c r="AE342" s="179" t="s">
        <v>93</v>
      </c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39"/>
      <c r="AY342" s="40"/>
      <c r="AZ342" s="40"/>
      <c r="BA342" s="41"/>
      <c r="BB342" s="5"/>
      <c r="BC342" s="5"/>
      <c r="BD342" s="5"/>
      <c r="BE342" s="5"/>
      <c r="BF342" s="5"/>
      <c r="BG342" s="5"/>
      <c r="BH342" s="97">
        <v>100</v>
      </c>
      <c r="BI342" s="98"/>
      <c r="BJ342" s="98"/>
      <c r="BK342" s="98"/>
      <c r="BL342" s="98"/>
      <c r="BM342" s="99"/>
      <c r="BN342" s="97">
        <v>100</v>
      </c>
      <c r="BO342" s="98"/>
      <c r="BP342" s="98"/>
      <c r="BQ342" s="98"/>
      <c r="BR342" s="98"/>
      <c r="BS342" s="99"/>
      <c r="BT342" s="4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6"/>
    </row>
    <row r="343" spans="1:83" ht="27" customHeight="1">
      <c r="A343" s="143"/>
      <c r="B343" s="144"/>
      <c r="C343" s="144"/>
      <c r="D343" s="145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5"/>
      <c r="R343" s="182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  <c r="AD343" s="184"/>
      <c r="AE343" s="94" t="s">
        <v>74</v>
      </c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6"/>
      <c r="AX343" s="27"/>
      <c r="AY343" s="28"/>
      <c r="AZ343" s="28"/>
      <c r="BA343" s="29"/>
      <c r="BB343" s="31"/>
      <c r="BC343" s="31"/>
      <c r="BD343" s="31"/>
      <c r="BE343" s="31"/>
      <c r="BF343" s="31"/>
      <c r="BG343" s="31"/>
      <c r="BH343" s="97">
        <v>100</v>
      </c>
      <c r="BI343" s="98"/>
      <c r="BJ343" s="98"/>
      <c r="BK343" s="98"/>
      <c r="BL343" s="98"/>
      <c r="BM343" s="99"/>
      <c r="BN343" s="97">
        <v>100</v>
      </c>
      <c r="BO343" s="98"/>
      <c r="BP343" s="98"/>
      <c r="BQ343" s="98"/>
      <c r="BR343" s="98"/>
      <c r="BS343" s="99"/>
      <c r="BT343" s="4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6"/>
    </row>
    <row r="344" spans="1:83" ht="27" customHeight="1">
      <c r="A344" s="143"/>
      <c r="B344" s="144"/>
      <c r="C344" s="144"/>
      <c r="D344" s="145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5"/>
      <c r="R344" s="182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  <c r="AD344" s="184"/>
      <c r="AE344" s="94" t="s">
        <v>82</v>
      </c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6"/>
      <c r="AX344" s="39"/>
      <c r="AY344" s="40"/>
      <c r="AZ344" s="40"/>
      <c r="BA344" s="41"/>
      <c r="BB344" s="5"/>
      <c r="BC344" s="5"/>
      <c r="BD344" s="5"/>
      <c r="BE344" s="5"/>
      <c r="BF344" s="5"/>
      <c r="BG344" s="5"/>
      <c r="BH344" s="97">
        <v>100</v>
      </c>
      <c r="BI344" s="98"/>
      <c r="BJ344" s="98"/>
      <c r="BK344" s="98"/>
      <c r="BL344" s="98"/>
      <c r="BM344" s="99"/>
      <c r="BN344" s="97">
        <v>100</v>
      </c>
      <c r="BO344" s="98"/>
      <c r="BP344" s="98"/>
      <c r="BQ344" s="98"/>
      <c r="BR344" s="98"/>
      <c r="BS344" s="99"/>
      <c r="BT344" s="4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6"/>
    </row>
    <row r="345" spans="1:83" ht="27" customHeight="1">
      <c r="A345" s="143"/>
      <c r="B345" s="144"/>
      <c r="C345" s="144"/>
      <c r="D345" s="145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5"/>
      <c r="R345" s="182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83"/>
      <c r="AD345" s="184"/>
      <c r="AE345" s="94" t="s">
        <v>78</v>
      </c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6"/>
      <c r="AX345" s="39"/>
      <c r="AY345" s="40"/>
      <c r="AZ345" s="40"/>
      <c r="BA345" s="41"/>
      <c r="BB345" s="5"/>
      <c r="BC345" s="5"/>
      <c r="BD345" s="5"/>
      <c r="BE345" s="5"/>
      <c r="BF345" s="5"/>
      <c r="BG345" s="6"/>
      <c r="BH345" s="97">
        <v>100</v>
      </c>
      <c r="BI345" s="98"/>
      <c r="BJ345" s="98"/>
      <c r="BK345" s="98"/>
      <c r="BL345" s="98"/>
      <c r="BM345" s="99"/>
      <c r="BN345" s="97">
        <v>100</v>
      </c>
      <c r="BO345" s="98"/>
      <c r="BP345" s="98"/>
      <c r="BQ345" s="98"/>
      <c r="BR345" s="98"/>
      <c r="BS345" s="99"/>
      <c r="BT345" s="4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6"/>
    </row>
    <row r="346" spans="1:83" ht="26.25" customHeight="1">
      <c r="A346" s="143"/>
      <c r="B346" s="144"/>
      <c r="C346" s="144"/>
      <c r="D346" s="145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5"/>
      <c r="R346" s="182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  <c r="AD346" s="184"/>
      <c r="AE346" s="179" t="s">
        <v>96</v>
      </c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27"/>
      <c r="AY346" s="28"/>
      <c r="AZ346" s="28"/>
      <c r="BA346" s="29"/>
      <c r="BB346" s="31"/>
      <c r="BC346" s="31"/>
      <c r="BD346" s="31"/>
      <c r="BE346" s="31"/>
      <c r="BF346" s="31"/>
      <c r="BG346" s="31"/>
      <c r="BH346" s="97">
        <v>100</v>
      </c>
      <c r="BI346" s="98"/>
      <c r="BJ346" s="98"/>
      <c r="BK346" s="98"/>
      <c r="BL346" s="98"/>
      <c r="BM346" s="99"/>
      <c r="BN346" s="97">
        <v>100</v>
      </c>
      <c r="BO346" s="98"/>
      <c r="BP346" s="98"/>
      <c r="BQ346" s="98"/>
      <c r="BR346" s="98"/>
      <c r="BS346" s="99"/>
      <c r="BT346" s="4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6"/>
    </row>
    <row r="347" spans="1:83" ht="26.25" customHeight="1">
      <c r="A347" s="143"/>
      <c r="B347" s="144"/>
      <c r="C347" s="144"/>
      <c r="D347" s="145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5"/>
      <c r="R347" s="182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  <c r="AD347" s="184"/>
      <c r="AE347" s="94" t="s">
        <v>74</v>
      </c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6"/>
      <c r="AX347" s="39"/>
      <c r="AY347" s="40"/>
      <c r="AZ347" s="40"/>
      <c r="BA347" s="41"/>
      <c r="BB347" s="5"/>
      <c r="BC347" s="5"/>
      <c r="BD347" s="5"/>
      <c r="BE347" s="5"/>
      <c r="BF347" s="5"/>
      <c r="BG347" s="5"/>
      <c r="BH347" s="97">
        <v>100</v>
      </c>
      <c r="BI347" s="98"/>
      <c r="BJ347" s="98"/>
      <c r="BK347" s="98"/>
      <c r="BL347" s="98"/>
      <c r="BM347" s="99"/>
      <c r="BN347" s="97">
        <v>100</v>
      </c>
      <c r="BO347" s="98"/>
      <c r="BP347" s="98"/>
      <c r="BQ347" s="98"/>
      <c r="BR347" s="98"/>
      <c r="BS347" s="99"/>
      <c r="BT347" s="4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6"/>
    </row>
    <row r="348" spans="1:83" ht="26.25" customHeight="1">
      <c r="A348" s="143"/>
      <c r="B348" s="144"/>
      <c r="C348" s="144"/>
      <c r="D348" s="145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5"/>
      <c r="R348" s="182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  <c r="AD348" s="184"/>
      <c r="AE348" s="94" t="s">
        <v>82</v>
      </c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6"/>
      <c r="AX348" s="39"/>
      <c r="AY348" s="40"/>
      <c r="AZ348" s="40"/>
      <c r="BA348" s="41"/>
      <c r="BB348" s="5"/>
      <c r="BC348" s="5"/>
      <c r="BD348" s="5"/>
      <c r="BE348" s="5"/>
      <c r="BF348" s="5"/>
      <c r="BG348" s="5"/>
      <c r="BH348" s="97">
        <v>100</v>
      </c>
      <c r="BI348" s="98"/>
      <c r="BJ348" s="98"/>
      <c r="BK348" s="98"/>
      <c r="BL348" s="98"/>
      <c r="BM348" s="99"/>
      <c r="BN348" s="97">
        <v>100</v>
      </c>
      <c r="BO348" s="98"/>
      <c r="BP348" s="98"/>
      <c r="BQ348" s="98"/>
      <c r="BR348" s="98"/>
      <c r="BS348" s="99"/>
      <c r="BT348" s="4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6"/>
    </row>
    <row r="349" spans="1:83" ht="26.25" customHeight="1">
      <c r="A349" s="143"/>
      <c r="B349" s="144"/>
      <c r="C349" s="144"/>
      <c r="D349" s="145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5"/>
      <c r="R349" s="182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  <c r="AD349" s="184"/>
      <c r="AE349" s="94" t="s">
        <v>78</v>
      </c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6"/>
      <c r="AX349" s="39"/>
      <c r="AY349" s="40"/>
      <c r="AZ349" s="40"/>
      <c r="BA349" s="41"/>
      <c r="BB349" s="5"/>
      <c r="BC349" s="5"/>
      <c r="BD349" s="5"/>
      <c r="BE349" s="5"/>
      <c r="BF349" s="5"/>
      <c r="BG349" s="6"/>
      <c r="BH349" s="97">
        <v>100</v>
      </c>
      <c r="BI349" s="98"/>
      <c r="BJ349" s="98"/>
      <c r="BK349" s="98"/>
      <c r="BL349" s="98"/>
      <c r="BM349" s="99"/>
      <c r="BN349" s="97">
        <v>100</v>
      </c>
      <c r="BO349" s="98"/>
      <c r="BP349" s="98"/>
      <c r="BQ349" s="98"/>
      <c r="BR349" s="98"/>
      <c r="BS349" s="99"/>
      <c r="BT349" s="4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6"/>
    </row>
    <row r="350" spans="1:83" ht="26.25" customHeight="1">
      <c r="A350" s="143"/>
      <c r="B350" s="144"/>
      <c r="C350" s="144"/>
      <c r="D350" s="145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5"/>
      <c r="R350" s="182"/>
      <c r="S350" s="183"/>
      <c r="T350" s="183"/>
      <c r="U350" s="183"/>
      <c r="V350" s="183"/>
      <c r="W350" s="183"/>
      <c r="X350" s="183"/>
      <c r="Y350" s="183"/>
      <c r="Z350" s="183"/>
      <c r="AA350" s="183"/>
      <c r="AB350" s="183"/>
      <c r="AC350" s="183"/>
      <c r="AD350" s="184"/>
      <c r="AE350" s="179" t="s">
        <v>97</v>
      </c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33"/>
      <c r="AY350" s="34"/>
      <c r="AZ350" s="34"/>
      <c r="BA350" s="35"/>
      <c r="BB350" s="37"/>
      <c r="BC350" s="37"/>
      <c r="BD350" s="37"/>
      <c r="BE350" s="37"/>
      <c r="BF350" s="37"/>
      <c r="BG350" s="37"/>
      <c r="BH350" s="97">
        <v>100</v>
      </c>
      <c r="BI350" s="98"/>
      <c r="BJ350" s="98"/>
      <c r="BK350" s="98"/>
      <c r="BL350" s="98"/>
      <c r="BM350" s="99"/>
      <c r="BN350" s="97">
        <v>100</v>
      </c>
      <c r="BO350" s="98"/>
      <c r="BP350" s="98"/>
      <c r="BQ350" s="98"/>
      <c r="BR350" s="98"/>
      <c r="BS350" s="99"/>
      <c r="BT350" s="4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6"/>
    </row>
    <row r="351" spans="1:83" ht="35.25" customHeight="1">
      <c r="A351" s="143"/>
      <c r="B351" s="144"/>
      <c r="C351" s="144"/>
      <c r="D351" s="145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5"/>
      <c r="R351" s="182"/>
      <c r="S351" s="183"/>
      <c r="T351" s="183"/>
      <c r="U351" s="183"/>
      <c r="V351" s="183"/>
      <c r="W351" s="183"/>
      <c r="X351" s="183"/>
      <c r="Y351" s="183"/>
      <c r="Z351" s="183"/>
      <c r="AA351" s="183"/>
      <c r="AB351" s="183"/>
      <c r="AC351" s="183"/>
      <c r="AD351" s="184"/>
      <c r="AE351" s="94" t="s">
        <v>74</v>
      </c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6"/>
      <c r="AX351" s="27"/>
      <c r="AY351" s="28"/>
      <c r="AZ351" s="28"/>
      <c r="BA351" s="29"/>
      <c r="BB351" s="31"/>
      <c r="BC351" s="31"/>
      <c r="BD351" s="31"/>
      <c r="BE351" s="31"/>
      <c r="BF351" s="31"/>
      <c r="BG351" s="31"/>
      <c r="BH351" s="97">
        <v>100</v>
      </c>
      <c r="BI351" s="98"/>
      <c r="BJ351" s="98"/>
      <c r="BK351" s="98"/>
      <c r="BL351" s="98"/>
      <c r="BM351" s="99"/>
      <c r="BN351" s="97">
        <v>100</v>
      </c>
      <c r="BO351" s="98"/>
      <c r="BP351" s="98"/>
      <c r="BQ351" s="98"/>
      <c r="BR351" s="98"/>
      <c r="BS351" s="99"/>
      <c r="BT351" s="36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6"/>
    </row>
    <row r="352" spans="1:83" ht="25.5" customHeight="1">
      <c r="A352" s="143"/>
      <c r="B352" s="144"/>
      <c r="C352" s="144"/>
      <c r="D352" s="145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5"/>
      <c r="R352" s="182"/>
      <c r="S352" s="183"/>
      <c r="T352" s="183"/>
      <c r="U352" s="183"/>
      <c r="V352" s="183"/>
      <c r="W352" s="183"/>
      <c r="X352" s="183"/>
      <c r="Y352" s="183"/>
      <c r="Z352" s="183"/>
      <c r="AA352" s="183"/>
      <c r="AB352" s="183"/>
      <c r="AC352" s="183"/>
      <c r="AD352" s="184"/>
      <c r="AE352" s="94" t="s">
        <v>82</v>
      </c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6"/>
      <c r="AX352" s="39"/>
      <c r="AY352" s="40"/>
      <c r="AZ352" s="40"/>
      <c r="BA352" s="41"/>
      <c r="BB352" s="5"/>
      <c r="BC352" s="5"/>
      <c r="BD352" s="5"/>
      <c r="BE352" s="5"/>
      <c r="BF352" s="5"/>
      <c r="BG352" s="5"/>
      <c r="BH352" s="97">
        <v>100</v>
      </c>
      <c r="BI352" s="98"/>
      <c r="BJ352" s="98"/>
      <c r="BK352" s="98"/>
      <c r="BL352" s="98"/>
      <c r="BM352" s="99"/>
      <c r="BN352" s="97">
        <v>100</v>
      </c>
      <c r="BO352" s="98"/>
      <c r="BP352" s="98"/>
      <c r="BQ352" s="98"/>
      <c r="BR352" s="98"/>
      <c r="BS352" s="99"/>
      <c r="BT352" s="4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6"/>
    </row>
    <row r="353" spans="1:83" ht="28.5" customHeight="1">
      <c r="A353" s="143"/>
      <c r="B353" s="144"/>
      <c r="C353" s="144"/>
      <c r="D353" s="145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5"/>
      <c r="R353" s="182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  <c r="AD353" s="184"/>
      <c r="AE353" s="94" t="s">
        <v>77</v>
      </c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6"/>
      <c r="AX353" s="39"/>
      <c r="AY353" s="40"/>
      <c r="AZ353" s="40"/>
      <c r="BA353" s="41"/>
      <c r="BB353" s="5"/>
      <c r="BC353" s="5"/>
      <c r="BD353" s="5"/>
      <c r="BE353" s="5"/>
      <c r="BF353" s="5"/>
      <c r="BG353" s="5"/>
      <c r="BH353" s="97">
        <v>100</v>
      </c>
      <c r="BI353" s="98"/>
      <c r="BJ353" s="98"/>
      <c r="BK353" s="98"/>
      <c r="BL353" s="98"/>
      <c r="BM353" s="99"/>
      <c r="BN353" s="97">
        <v>100</v>
      </c>
      <c r="BO353" s="98"/>
      <c r="BP353" s="98"/>
      <c r="BQ353" s="98"/>
      <c r="BR353" s="98"/>
      <c r="BS353" s="99"/>
      <c r="BT353" s="4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6"/>
    </row>
    <row r="354" spans="1:83" ht="28.5" customHeight="1">
      <c r="A354" s="143"/>
      <c r="B354" s="144"/>
      <c r="C354" s="144"/>
      <c r="D354" s="145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5"/>
      <c r="R354" s="182"/>
      <c r="S354" s="183"/>
      <c r="T354" s="183"/>
      <c r="U354" s="183"/>
      <c r="V354" s="183"/>
      <c r="W354" s="183"/>
      <c r="X354" s="183"/>
      <c r="Y354" s="183"/>
      <c r="Z354" s="183"/>
      <c r="AA354" s="183"/>
      <c r="AB354" s="183"/>
      <c r="AC354" s="183"/>
      <c r="AD354" s="184"/>
      <c r="AE354" s="94" t="s">
        <v>78</v>
      </c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6"/>
      <c r="AX354" s="39"/>
      <c r="AY354" s="40"/>
      <c r="AZ354" s="40"/>
      <c r="BA354" s="41"/>
      <c r="BB354" s="5"/>
      <c r="BC354" s="5"/>
      <c r="BD354" s="5"/>
      <c r="BE354" s="5"/>
      <c r="BF354" s="5"/>
      <c r="BG354" s="5"/>
      <c r="BH354" s="97">
        <v>100</v>
      </c>
      <c r="BI354" s="98"/>
      <c r="BJ354" s="98"/>
      <c r="BK354" s="98"/>
      <c r="BL354" s="98"/>
      <c r="BM354" s="99"/>
      <c r="BN354" s="97">
        <v>100</v>
      </c>
      <c r="BO354" s="98"/>
      <c r="BP354" s="98"/>
      <c r="BQ354" s="98"/>
      <c r="BR354" s="98"/>
      <c r="BS354" s="99"/>
      <c r="BT354" s="4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6"/>
    </row>
    <row r="355" spans="1:83" ht="78.75" customHeight="1">
      <c r="A355" s="137"/>
      <c r="B355" s="138"/>
      <c r="C355" s="138"/>
      <c r="D355" s="139"/>
      <c r="E355" s="137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9"/>
      <c r="R355" s="109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1"/>
      <c r="AE355" s="94" t="s">
        <v>110</v>
      </c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6"/>
      <c r="AX355" s="39"/>
      <c r="AY355" s="40"/>
      <c r="AZ355" s="40"/>
      <c r="BA355" s="40"/>
      <c r="BB355" s="4"/>
      <c r="BC355" s="5"/>
      <c r="BD355" s="5"/>
      <c r="BE355" s="5"/>
      <c r="BF355" s="5"/>
      <c r="BG355" s="5"/>
      <c r="BH355" s="97">
        <v>100</v>
      </c>
      <c r="BI355" s="98"/>
      <c r="BJ355" s="98"/>
      <c r="BK355" s="98"/>
      <c r="BL355" s="98"/>
      <c r="BM355" s="99"/>
      <c r="BN355" s="97">
        <v>100</v>
      </c>
      <c r="BO355" s="98"/>
      <c r="BP355" s="98"/>
      <c r="BQ355" s="98"/>
      <c r="BR355" s="98"/>
      <c r="BS355" s="99"/>
      <c r="BT355" s="4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6"/>
    </row>
    <row r="356" spans="1:83" ht="23.25" customHeight="1">
      <c r="A356" s="175" t="s">
        <v>56</v>
      </c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  <c r="BG356" s="175"/>
      <c r="BH356" s="175"/>
      <c r="BI356" s="175"/>
      <c r="BJ356" s="175"/>
      <c r="BK356" s="175"/>
      <c r="BL356" s="175"/>
      <c r="BM356" s="175"/>
      <c r="BN356" s="175"/>
      <c r="BO356" s="175"/>
      <c r="BP356" s="175"/>
      <c r="BQ356" s="175"/>
      <c r="BR356" s="175"/>
      <c r="BS356" s="175"/>
      <c r="BT356" s="175"/>
      <c r="BU356" s="175"/>
      <c r="BV356" s="175"/>
      <c r="BW356" s="175"/>
      <c r="BX356" s="175"/>
      <c r="BY356" s="175"/>
      <c r="BZ356" s="175"/>
      <c r="CA356" s="175"/>
      <c r="CB356" s="175"/>
      <c r="CC356" s="175"/>
      <c r="CD356" s="175"/>
      <c r="CE356" s="175"/>
    </row>
    <row r="357" spans="1:83" ht="12" customHeight="1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  <c r="BI357" s="175"/>
      <c r="BJ357" s="175"/>
      <c r="BK357" s="175"/>
      <c r="BL357" s="175"/>
      <c r="BM357" s="175"/>
      <c r="BN357" s="175"/>
      <c r="BO357" s="175"/>
      <c r="BP357" s="175"/>
      <c r="BQ357" s="175"/>
      <c r="BR357" s="175"/>
      <c r="BS357" s="175"/>
      <c r="BT357" s="175"/>
      <c r="BU357" s="175"/>
      <c r="BV357" s="175"/>
      <c r="BW357" s="175"/>
      <c r="BX357" s="175"/>
      <c r="BY357" s="175"/>
      <c r="BZ357" s="175"/>
      <c r="CA357" s="175"/>
      <c r="CB357" s="175"/>
      <c r="CC357" s="175"/>
      <c r="CD357" s="175"/>
      <c r="CE357" s="175"/>
    </row>
    <row r="358" spans="1:83" ht="24" customHeight="1">
      <c r="A358" s="163" t="s">
        <v>41</v>
      </c>
      <c r="B358" s="163"/>
      <c r="C358" s="163"/>
      <c r="D358" s="163"/>
      <c r="E358" s="165" t="s">
        <v>22</v>
      </c>
      <c r="F358" s="166"/>
      <c r="G358" s="166"/>
      <c r="H358" s="166"/>
      <c r="I358" s="166"/>
      <c r="J358" s="166"/>
      <c r="K358" s="166"/>
      <c r="L358" s="166"/>
      <c r="M358" s="166"/>
      <c r="N358" s="166"/>
      <c r="O358" s="167"/>
      <c r="P358" s="165" t="s">
        <v>23</v>
      </c>
      <c r="Q358" s="166"/>
      <c r="R358" s="166"/>
      <c r="S358" s="166"/>
      <c r="T358" s="166"/>
      <c r="U358" s="166"/>
      <c r="V358" s="166"/>
      <c r="W358" s="166"/>
      <c r="X358" s="166"/>
      <c r="Y358" s="167"/>
      <c r="Z358" s="161" t="s">
        <v>27</v>
      </c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BT358" s="161"/>
      <c r="BU358" s="161"/>
      <c r="BV358" s="161"/>
      <c r="BW358" s="161"/>
      <c r="BX358" s="161"/>
      <c r="BY358" s="161"/>
      <c r="BZ358" s="162"/>
      <c r="CA358" s="165" t="s">
        <v>50</v>
      </c>
      <c r="CB358" s="166"/>
      <c r="CC358" s="166"/>
      <c r="CD358" s="166"/>
      <c r="CE358" s="167"/>
    </row>
    <row r="359" spans="1:83" ht="38.25" customHeight="1">
      <c r="A359" s="163"/>
      <c r="B359" s="163"/>
      <c r="C359" s="163"/>
      <c r="D359" s="163"/>
      <c r="E359" s="168"/>
      <c r="F359" s="169"/>
      <c r="G359" s="169"/>
      <c r="H359" s="169"/>
      <c r="I359" s="169"/>
      <c r="J359" s="169"/>
      <c r="K359" s="169"/>
      <c r="L359" s="169"/>
      <c r="M359" s="169"/>
      <c r="N359" s="169"/>
      <c r="O359" s="170"/>
      <c r="P359" s="168"/>
      <c r="Q359" s="169"/>
      <c r="R359" s="169"/>
      <c r="S359" s="169"/>
      <c r="T359" s="169"/>
      <c r="U359" s="169"/>
      <c r="V359" s="169"/>
      <c r="W359" s="169"/>
      <c r="X359" s="169"/>
      <c r="Y359" s="170"/>
      <c r="Z359" s="162" t="s">
        <v>42</v>
      </c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71" t="s">
        <v>25</v>
      </c>
      <c r="AN359" s="172"/>
      <c r="AO359" s="172"/>
      <c r="AP359" s="172"/>
      <c r="AQ359" s="172"/>
      <c r="AR359" s="172"/>
      <c r="AS359" s="172"/>
      <c r="AT359" s="172"/>
      <c r="AU359" s="172"/>
      <c r="AV359" s="173"/>
      <c r="AW359" s="165" t="s">
        <v>64</v>
      </c>
      <c r="AX359" s="166"/>
      <c r="AY359" s="166"/>
      <c r="AZ359" s="166"/>
      <c r="BA359" s="166"/>
      <c r="BB359" s="167"/>
      <c r="BC359" s="165" t="s">
        <v>33</v>
      </c>
      <c r="BD359" s="166"/>
      <c r="BE359" s="166"/>
      <c r="BF359" s="166"/>
      <c r="BG359" s="166"/>
      <c r="BH359" s="167"/>
      <c r="BI359" s="165" t="s">
        <v>34</v>
      </c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  <c r="BT359" s="166"/>
      <c r="BU359" s="166"/>
      <c r="BV359" s="166"/>
      <c r="BW359" s="166"/>
      <c r="BX359" s="166"/>
      <c r="BY359" s="166"/>
      <c r="BZ359" s="167"/>
      <c r="CA359" s="168"/>
      <c r="CB359" s="169"/>
      <c r="CC359" s="169"/>
      <c r="CD359" s="169"/>
      <c r="CE359" s="170"/>
    </row>
    <row r="360" spans="1:83" ht="23.25" customHeight="1">
      <c r="A360" s="163"/>
      <c r="B360" s="163"/>
      <c r="C360" s="163"/>
      <c r="D360" s="163"/>
      <c r="E360" s="171"/>
      <c r="F360" s="172"/>
      <c r="G360" s="172"/>
      <c r="H360" s="172"/>
      <c r="I360" s="172"/>
      <c r="J360" s="172"/>
      <c r="K360" s="172"/>
      <c r="L360" s="172"/>
      <c r="M360" s="172"/>
      <c r="N360" s="172"/>
      <c r="O360" s="173"/>
      <c r="P360" s="171"/>
      <c r="Q360" s="172"/>
      <c r="R360" s="172"/>
      <c r="S360" s="172"/>
      <c r="T360" s="172"/>
      <c r="U360" s="172"/>
      <c r="V360" s="172"/>
      <c r="W360" s="172"/>
      <c r="X360" s="172"/>
      <c r="Y360" s="173"/>
      <c r="Z360" s="162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5" t="s">
        <v>43</v>
      </c>
      <c r="AN360" s="166"/>
      <c r="AO360" s="166"/>
      <c r="AP360" s="166"/>
      <c r="AQ360" s="166"/>
      <c r="AR360" s="167"/>
      <c r="AS360" s="165" t="s">
        <v>26</v>
      </c>
      <c r="AT360" s="166"/>
      <c r="AU360" s="166"/>
      <c r="AV360" s="167"/>
      <c r="AW360" s="168"/>
      <c r="AX360" s="169"/>
      <c r="AY360" s="169"/>
      <c r="AZ360" s="169"/>
      <c r="BA360" s="169"/>
      <c r="BB360" s="170"/>
      <c r="BC360" s="168"/>
      <c r="BD360" s="169"/>
      <c r="BE360" s="169"/>
      <c r="BF360" s="169"/>
      <c r="BG360" s="169"/>
      <c r="BH360" s="170"/>
      <c r="BI360" s="168"/>
      <c r="BJ360" s="169"/>
      <c r="BK360" s="169"/>
      <c r="BL360" s="169"/>
      <c r="BM360" s="169"/>
      <c r="BN360" s="169"/>
      <c r="BO360" s="169"/>
      <c r="BP360" s="169"/>
      <c r="BQ360" s="169"/>
      <c r="BR360" s="169"/>
      <c r="BS360" s="169"/>
      <c r="BT360" s="169"/>
      <c r="BU360" s="169"/>
      <c r="BV360" s="169"/>
      <c r="BW360" s="169"/>
      <c r="BX360" s="169"/>
      <c r="BY360" s="169"/>
      <c r="BZ360" s="170"/>
      <c r="CA360" s="168"/>
      <c r="CB360" s="169"/>
      <c r="CC360" s="169"/>
      <c r="CD360" s="169"/>
      <c r="CE360" s="170"/>
    </row>
    <row r="361" spans="1:83" ht="48" customHeight="1">
      <c r="A361" s="163"/>
      <c r="B361" s="163"/>
      <c r="C361" s="163"/>
      <c r="D361" s="163"/>
      <c r="E361" s="160" t="s">
        <v>42</v>
      </c>
      <c r="F361" s="161"/>
      <c r="G361" s="161"/>
      <c r="H361" s="161"/>
      <c r="I361" s="161"/>
      <c r="J361" s="161"/>
      <c r="K361" s="161"/>
      <c r="L361" s="161"/>
      <c r="M361" s="161"/>
      <c r="N361" s="161"/>
      <c r="O361" s="162"/>
      <c r="P361" s="163" t="s">
        <v>42</v>
      </c>
      <c r="Q361" s="163"/>
      <c r="R361" s="163"/>
      <c r="S361" s="163"/>
      <c r="T361" s="163"/>
      <c r="U361" s="163"/>
      <c r="V361" s="163"/>
      <c r="W361" s="163"/>
      <c r="X361" s="163"/>
      <c r="Y361" s="163"/>
      <c r="Z361" s="162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71"/>
      <c r="AN361" s="172"/>
      <c r="AO361" s="172"/>
      <c r="AP361" s="172"/>
      <c r="AQ361" s="172"/>
      <c r="AR361" s="173"/>
      <c r="AS361" s="171"/>
      <c r="AT361" s="172"/>
      <c r="AU361" s="172"/>
      <c r="AV361" s="173"/>
      <c r="AW361" s="171"/>
      <c r="AX361" s="172"/>
      <c r="AY361" s="172"/>
      <c r="AZ361" s="172"/>
      <c r="BA361" s="172"/>
      <c r="BB361" s="173"/>
      <c r="BC361" s="171"/>
      <c r="BD361" s="172"/>
      <c r="BE361" s="172"/>
      <c r="BF361" s="172"/>
      <c r="BG361" s="172"/>
      <c r="BH361" s="173"/>
      <c r="BI361" s="171"/>
      <c r="BJ361" s="172"/>
      <c r="BK361" s="172"/>
      <c r="BL361" s="172"/>
      <c r="BM361" s="172"/>
      <c r="BN361" s="172"/>
      <c r="BO361" s="172"/>
      <c r="BP361" s="172"/>
      <c r="BQ361" s="172"/>
      <c r="BR361" s="172"/>
      <c r="BS361" s="172"/>
      <c r="BT361" s="172"/>
      <c r="BU361" s="172"/>
      <c r="BV361" s="172"/>
      <c r="BW361" s="172"/>
      <c r="BX361" s="172"/>
      <c r="BY361" s="172"/>
      <c r="BZ361" s="173"/>
      <c r="CA361" s="171"/>
      <c r="CB361" s="172"/>
      <c r="CC361" s="172"/>
      <c r="CD361" s="172"/>
      <c r="CE361" s="173"/>
    </row>
    <row r="362" spans="1:83" ht="15.75" customHeight="1">
      <c r="A362" s="164" t="s">
        <v>12</v>
      </c>
      <c r="B362" s="164"/>
      <c r="C362" s="164"/>
      <c r="D362" s="164"/>
      <c r="E362" s="125" t="s">
        <v>13</v>
      </c>
      <c r="F362" s="126"/>
      <c r="G362" s="126"/>
      <c r="H362" s="126"/>
      <c r="I362" s="126"/>
      <c r="J362" s="126"/>
      <c r="K362" s="126"/>
      <c r="L362" s="126"/>
      <c r="M362" s="126"/>
      <c r="N362" s="126"/>
      <c r="O362" s="127"/>
      <c r="P362" s="164" t="s">
        <v>14</v>
      </c>
      <c r="Q362" s="164"/>
      <c r="R362" s="164"/>
      <c r="S362" s="164"/>
      <c r="T362" s="164"/>
      <c r="U362" s="164"/>
      <c r="V362" s="164"/>
      <c r="W362" s="164"/>
      <c r="X362" s="164"/>
      <c r="Y362" s="164"/>
      <c r="Z362" s="164" t="s">
        <v>15</v>
      </c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4"/>
      <c r="AM362" s="164" t="s">
        <v>16</v>
      </c>
      <c r="AN362" s="164"/>
      <c r="AO362" s="164"/>
      <c r="AP362" s="164"/>
      <c r="AQ362" s="164"/>
      <c r="AR362" s="164"/>
      <c r="AS362" s="164" t="s">
        <v>17</v>
      </c>
      <c r="AT362" s="164"/>
      <c r="AU362" s="164"/>
      <c r="AV362" s="164"/>
      <c r="AW362" s="164" t="s">
        <v>18</v>
      </c>
      <c r="AX362" s="164"/>
      <c r="AY362" s="164"/>
      <c r="AZ362" s="164"/>
      <c r="BA362" s="164"/>
      <c r="BB362" s="164"/>
      <c r="BC362" s="164" t="s">
        <v>19</v>
      </c>
      <c r="BD362" s="164"/>
      <c r="BE362" s="164"/>
      <c r="BF362" s="164"/>
      <c r="BG362" s="164"/>
      <c r="BH362" s="164"/>
      <c r="BI362" s="125" t="s">
        <v>20</v>
      </c>
      <c r="BJ362" s="126"/>
      <c r="BK362" s="126"/>
      <c r="BL362" s="126"/>
      <c r="BM362" s="126"/>
      <c r="BN362" s="126"/>
      <c r="BO362" s="126"/>
      <c r="BP362" s="126"/>
      <c r="BQ362" s="126"/>
      <c r="BR362" s="126"/>
      <c r="BS362" s="126"/>
      <c r="BT362" s="126"/>
      <c r="BU362" s="126"/>
      <c r="BV362" s="126"/>
      <c r="BW362" s="126"/>
      <c r="BX362" s="126"/>
      <c r="BY362" s="126"/>
      <c r="BZ362" s="127"/>
      <c r="CA362" s="174" t="s">
        <v>21</v>
      </c>
      <c r="CB362" s="174"/>
      <c r="CC362" s="174"/>
      <c r="CD362" s="174"/>
      <c r="CE362" s="174"/>
    </row>
    <row r="363" spans="1:83" ht="42" customHeight="1">
      <c r="A363" s="45"/>
      <c r="B363" s="46"/>
      <c r="C363" s="46" t="s">
        <v>12</v>
      </c>
      <c r="D363" s="47"/>
      <c r="E363" s="100" t="s">
        <v>94</v>
      </c>
      <c r="F363" s="101"/>
      <c r="G363" s="101"/>
      <c r="H363" s="101"/>
      <c r="I363" s="101"/>
      <c r="J363" s="101"/>
      <c r="K363" s="101"/>
      <c r="L363" s="101"/>
      <c r="M363" s="101"/>
      <c r="N363" s="101"/>
      <c r="O363" s="102"/>
      <c r="P363" s="100" t="s">
        <v>95</v>
      </c>
      <c r="Q363" s="101"/>
      <c r="R363" s="101"/>
      <c r="S363" s="101"/>
      <c r="T363" s="101"/>
      <c r="U363" s="101"/>
      <c r="V363" s="101"/>
      <c r="W363" s="101"/>
      <c r="X363" s="101"/>
      <c r="Y363" s="102"/>
      <c r="Z363" s="113" t="s">
        <v>101</v>
      </c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4"/>
      <c r="AM363" s="158" t="s">
        <v>102</v>
      </c>
      <c r="AN363" s="158"/>
      <c r="AO363" s="158"/>
      <c r="AP363" s="158"/>
      <c r="AQ363" s="158"/>
      <c r="AR363" s="158"/>
      <c r="AS363" s="130" t="s">
        <v>103</v>
      </c>
      <c r="AT363" s="159"/>
      <c r="AU363" s="159"/>
      <c r="AV363" s="159"/>
      <c r="AW363" s="156">
        <f>AW364</f>
        <v>3462</v>
      </c>
      <c r="AX363" s="156"/>
      <c r="AY363" s="156"/>
      <c r="AZ363" s="156"/>
      <c r="BA363" s="156"/>
      <c r="BB363" s="156"/>
      <c r="BC363" s="156">
        <f>BC364</f>
        <v>3307</v>
      </c>
      <c r="BD363" s="156"/>
      <c r="BE363" s="156"/>
      <c r="BF363" s="156"/>
      <c r="BG363" s="156"/>
      <c r="BH363" s="156"/>
      <c r="BI363" s="140" t="s">
        <v>160</v>
      </c>
      <c r="BJ363" s="141"/>
      <c r="BK363" s="141"/>
      <c r="BL363" s="141"/>
      <c r="BM363" s="141"/>
      <c r="BN363" s="141"/>
      <c r="BO363" s="141"/>
      <c r="BP363" s="141"/>
      <c r="BQ363" s="141"/>
      <c r="BR363" s="141"/>
      <c r="BS363" s="141"/>
      <c r="BT363" s="141"/>
      <c r="BU363" s="141"/>
      <c r="BV363" s="141"/>
      <c r="BW363" s="141"/>
      <c r="BX363" s="141"/>
      <c r="BY363" s="141"/>
      <c r="BZ363" s="142"/>
      <c r="CA363" s="157"/>
      <c r="CB363" s="157"/>
      <c r="CC363" s="157"/>
      <c r="CD363" s="157"/>
      <c r="CE363" s="157"/>
    </row>
    <row r="364" spans="1:83" ht="31.5" customHeight="1">
      <c r="A364" s="128"/>
      <c r="B364" s="129"/>
      <c r="C364" s="129"/>
      <c r="D364" s="130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30"/>
      <c r="P364" s="128"/>
      <c r="Q364" s="129"/>
      <c r="R364" s="129"/>
      <c r="S364" s="129"/>
      <c r="T364" s="129"/>
      <c r="U364" s="129"/>
      <c r="V364" s="129"/>
      <c r="W364" s="129"/>
      <c r="X364" s="129"/>
      <c r="Y364" s="130"/>
      <c r="Z364" s="106" t="s">
        <v>74</v>
      </c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8"/>
      <c r="AM364" s="125"/>
      <c r="AN364" s="126"/>
      <c r="AO364" s="126"/>
      <c r="AP364" s="126"/>
      <c r="AQ364" s="126"/>
      <c r="AR364" s="127"/>
      <c r="AS364" s="22"/>
      <c r="AT364" s="22"/>
      <c r="AU364" s="22"/>
      <c r="AV364" s="23"/>
      <c r="AW364" s="97">
        <f>AW372+AW379+AW386+AW392+AW397+AW404+AW409+AW416+AW422+AW429+AW434+AW439+AW445+AW450+AW455+AW459+AW463+AW467</f>
        <v>3462</v>
      </c>
      <c r="AX364" s="98"/>
      <c r="AY364" s="98"/>
      <c r="AZ364" s="98"/>
      <c r="BA364" s="98"/>
      <c r="BB364" s="99"/>
      <c r="BC364" s="97">
        <f>BC372+BC379+BC386+BC392+BC397+BC404+BC409+BC416+BC422+BC429+BC434+BC439+BC445+BC450+BC455+BC459+BC463+BC467</f>
        <v>3307</v>
      </c>
      <c r="BD364" s="98"/>
      <c r="BE364" s="98"/>
      <c r="BF364" s="98"/>
      <c r="BG364" s="98"/>
      <c r="BH364" s="99"/>
      <c r="BI364" s="94" t="s">
        <v>111</v>
      </c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6"/>
      <c r="CA364" s="12"/>
      <c r="CB364" s="12"/>
      <c r="CC364" s="12"/>
      <c r="CD364" s="12"/>
      <c r="CE364" s="13"/>
    </row>
    <row r="365" spans="1:83" ht="25.5" customHeight="1">
      <c r="A365" s="143"/>
      <c r="B365" s="144"/>
      <c r="C365" s="144"/>
      <c r="D365" s="145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5"/>
      <c r="P365" s="143"/>
      <c r="Q365" s="144"/>
      <c r="R365" s="144"/>
      <c r="S365" s="144"/>
      <c r="T365" s="144"/>
      <c r="U365" s="144"/>
      <c r="V365" s="144"/>
      <c r="W365" s="144"/>
      <c r="X365" s="144"/>
      <c r="Y365" s="145"/>
      <c r="Z365" s="106" t="s">
        <v>82</v>
      </c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8"/>
      <c r="AM365" s="125"/>
      <c r="AN365" s="126"/>
      <c r="AO365" s="126"/>
      <c r="AP365" s="126"/>
      <c r="AQ365" s="126"/>
      <c r="AR365" s="127"/>
      <c r="AS365" s="22"/>
      <c r="AT365" s="22"/>
      <c r="AU365" s="22"/>
      <c r="AV365" s="23"/>
      <c r="AW365" s="97">
        <f>AW373+AW380+AW387+AW393+AW398+AW405+AW410+AW417+AW423+AW430+AW435+AW440+AW446+AW451+AW456+AW460+AW464+AW468</f>
        <v>3427</v>
      </c>
      <c r="AX365" s="98"/>
      <c r="AY365" s="98"/>
      <c r="AZ365" s="98"/>
      <c r="BA365" s="98"/>
      <c r="BB365" s="99"/>
      <c r="BC365" s="97">
        <f>BC373+BC380+BC387+BC393+BC398+BC405+BC410+BC417+BC423+BC430+BC435+BC440+BC446+BC451+BC456+BC460+BC464+BC468</f>
        <v>3291</v>
      </c>
      <c r="BD365" s="98"/>
      <c r="BE365" s="98"/>
      <c r="BF365" s="98"/>
      <c r="BG365" s="98"/>
      <c r="BH365" s="99"/>
      <c r="BI365" s="94" t="s">
        <v>111</v>
      </c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6"/>
      <c r="CA365" s="12"/>
      <c r="CB365" s="12"/>
      <c r="CC365" s="12"/>
      <c r="CD365" s="12"/>
      <c r="CE365" s="13"/>
    </row>
    <row r="366" spans="1:83" ht="51" customHeight="1">
      <c r="A366" s="143"/>
      <c r="B366" s="144"/>
      <c r="C366" s="144"/>
      <c r="D366" s="145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5"/>
      <c r="P366" s="143"/>
      <c r="Q366" s="144"/>
      <c r="R366" s="144"/>
      <c r="S366" s="144"/>
      <c r="T366" s="144"/>
      <c r="U366" s="144"/>
      <c r="V366" s="144"/>
      <c r="W366" s="144"/>
      <c r="X366" s="144"/>
      <c r="Y366" s="145"/>
      <c r="Z366" s="106" t="s">
        <v>83</v>
      </c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8"/>
      <c r="AM366" s="125"/>
      <c r="AN366" s="126"/>
      <c r="AO366" s="126"/>
      <c r="AP366" s="126"/>
      <c r="AQ366" s="126"/>
      <c r="AR366" s="127"/>
      <c r="AS366" s="22"/>
      <c r="AT366" s="22"/>
      <c r="AU366" s="22"/>
      <c r="AV366" s="23"/>
      <c r="AW366" s="97">
        <f>AW374+AW381+AW394+AW399+AW411+AW418+AW424+AW436+AW447+AW452+AW441</f>
        <v>407</v>
      </c>
      <c r="AX366" s="98"/>
      <c r="AY366" s="98"/>
      <c r="AZ366" s="98"/>
      <c r="BA366" s="98"/>
      <c r="BB366" s="99"/>
      <c r="BC366" s="97">
        <f>BC374+BC381+BC394+BC399+BC411+BC418+BC424+BC436+BC447+BC452+BC441</f>
        <v>563</v>
      </c>
      <c r="BD366" s="98"/>
      <c r="BE366" s="98"/>
      <c r="BF366" s="98"/>
      <c r="BG366" s="98"/>
      <c r="BH366" s="99"/>
      <c r="BI366" s="94" t="s">
        <v>139</v>
      </c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6"/>
      <c r="CA366" s="12"/>
      <c r="CB366" s="12"/>
      <c r="CC366" s="12"/>
      <c r="CD366" s="12"/>
      <c r="CE366" s="13"/>
    </row>
    <row r="367" spans="1:83" ht="51.75" customHeight="1">
      <c r="A367" s="143"/>
      <c r="B367" s="144"/>
      <c r="C367" s="144"/>
      <c r="D367" s="145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5"/>
      <c r="P367" s="143"/>
      <c r="Q367" s="144"/>
      <c r="R367" s="144"/>
      <c r="S367" s="144"/>
      <c r="T367" s="144"/>
      <c r="U367" s="144"/>
      <c r="V367" s="144"/>
      <c r="W367" s="144"/>
      <c r="X367" s="144"/>
      <c r="Y367" s="145"/>
      <c r="Z367" s="106" t="s">
        <v>77</v>
      </c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8"/>
      <c r="AM367" s="125"/>
      <c r="AN367" s="126"/>
      <c r="AO367" s="126"/>
      <c r="AP367" s="126"/>
      <c r="AQ367" s="126"/>
      <c r="AR367" s="127"/>
      <c r="AS367" s="22"/>
      <c r="AT367" s="22"/>
      <c r="AU367" s="22"/>
      <c r="AV367" s="23"/>
      <c r="AW367" s="97">
        <f>AW388+AW400+AW412+AW419+AW425+AW431+AW469</f>
        <v>211</v>
      </c>
      <c r="AX367" s="98"/>
      <c r="AY367" s="98"/>
      <c r="AZ367" s="98"/>
      <c r="BA367" s="98"/>
      <c r="BB367" s="99"/>
      <c r="BC367" s="97">
        <f>BC388+BC400+BC412+BC419+BC425+BC431+BC469</f>
        <v>220</v>
      </c>
      <c r="BD367" s="98"/>
      <c r="BE367" s="98"/>
      <c r="BF367" s="98"/>
      <c r="BG367" s="98"/>
      <c r="BH367" s="99"/>
      <c r="BI367" s="94" t="s">
        <v>139</v>
      </c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6"/>
      <c r="CA367" s="12"/>
      <c r="CB367" s="12"/>
      <c r="CC367" s="12"/>
      <c r="CD367" s="12"/>
      <c r="CE367" s="13"/>
    </row>
    <row r="368" spans="1:83" ht="36" customHeight="1">
      <c r="A368" s="143"/>
      <c r="B368" s="144"/>
      <c r="C368" s="144"/>
      <c r="D368" s="145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5"/>
      <c r="P368" s="143"/>
      <c r="Q368" s="144"/>
      <c r="R368" s="144"/>
      <c r="S368" s="144"/>
      <c r="T368" s="144"/>
      <c r="U368" s="144"/>
      <c r="V368" s="144"/>
      <c r="W368" s="144"/>
      <c r="X368" s="144"/>
      <c r="Y368" s="145"/>
      <c r="Z368" s="106" t="s">
        <v>78</v>
      </c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8"/>
      <c r="AM368" s="125"/>
      <c r="AN368" s="126"/>
      <c r="AO368" s="126"/>
      <c r="AP368" s="126"/>
      <c r="AQ368" s="126"/>
      <c r="AR368" s="127"/>
      <c r="AS368" s="22"/>
      <c r="AT368" s="22"/>
      <c r="AU368" s="22"/>
      <c r="AV368" s="23"/>
      <c r="AW368" s="97">
        <f>AW375+AW382+AW389+AW395+AW401+AW406+AW413+AW420+AW426+AW437+AW442+AW448+AW453+AW457+AW461+AW465+AW470</f>
        <v>1090</v>
      </c>
      <c r="AX368" s="98"/>
      <c r="AY368" s="98"/>
      <c r="AZ368" s="98"/>
      <c r="BA368" s="98"/>
      <c r="BB368" s="99"/>
      <c r="BC368" s="97">
        <f>BC375+BC382+BC389+BC395+BC401+BC406+BC413+BC420+BC426+BC437+BC442+BC448+BC453+BC457+BC461+BC465+BC470</f>
        <v>316</v>
      </c>
      <c r="BD368" s="98"/>
      <c r="BE368" s="98"/>
      <c r="BF368" s="98"/>
      <c r="BG368" s="98"/>
      <c r="BH368" s="99"/>
      <c r="BI368" s="94" t="s">
        <v>111</v>
      </c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6"/>
      <c r="CA368" s="12"/>
      <c r="CB368" s="12"/>
      <c r="CC368" s="12"/>
      <c r="CD368" s="12"/>
      <c r="CE368" s="13"/>
    </row>
    <row r="369" spans="1:83" ht="98.25" customHeight="1">
      <c r="A369" s="137"/>
      <c r="B369" s="138"/>
      <c r="C369" s="138"/>
      <c r="D369" s="139"/>
      <c r="E369" s="137"/>
      <c r="F369" s="138"/>
      <c r="G369" s="138"/>
      <c r="H369" s="138"/>
      <c r="I369" s="138"/>
      <c r="J369" s="138"/>
      <c r="K369" s="138"/>
      <c r="L369" s="138"/>
      <c r="M369" s="138"/>
      <c r="N369" s="138"/>
      <c r="O369" s="139"/>
      <c r="P369" s="137"/>
      <c r="Q369" s="138"/>
      <c r="R369" s="138"/>
      <c r="S369" s="138"/>
      <c r="T369" s="138"/>
      <c r="U369" s="138"/>
      <c r="V369" s="138"/>
      <c r="W369" s="138"/>
      <c r="X369" s="138"/>
      <c r="Y369" s="139"/>
      <c r="Z369" s="103" t="s">
        <v>110</v>
      </c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5"/>
      <c r="AM369" s="125"/>
      <c r="AN369" s="126"/>
      <c r="AO369" s="126"/>
      <c r="AP369" s="126"/>
      <c r="AQ369" s="126"/>
      <c r="AR369" s="127"/>
      <c r="AS369" s="40"/>
      <c r="AT369" s="40"/>
      <c r="AU369" s="40"/>
      <c r="AV369" s="41"/>
      <c r="AW369" s="97">
        <f>AW376+AW383+AW390+AW402+AW407+AW414+AW427+AW432+AW443+AW471</f>
        <v>469</v>
      </c>
      <c r="AX369" s="98"/>
      <c r="AY369" s="98"/>
      <c r="AZ369" s="98"/>
      <c r="BA369" s="98"/>
      <c r="BB369" s="99"/>
      <c r="BC369" s="97">
        <f>BC376+BC383+BC390+BC402+BC407+BC414+BC427+BC432+BC443+BC471</f>
        <v>306</v>
      </c>
      <c r="BD369" s="98"/>
      <c r="BE369" s="98"/>
      <c r="BF369" s="98"/>
      <c r="BG369" s="98"/>
      <c r="BH369" s="99"/>
      <c r="BI369" s="94" t="s">
        <v>111</v>
      </c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6"/>
      <c r="CA369" s="17"/>
      <c r="CB369" s="17"/>
      <c r="CC369" s="17"/>
      <c r="CD369" s="17"/>
      <c r="CE369" s="55"/>
    </row>
    <row r="370" spans="1:83" ht="27" customHeight="1">
      <c r="A370" s="128"/>
      <c r="B370" s="129"/>
      <c r="C370" s="129"/>
      <c r="D370" s="130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30"/>
      <c r="P370" s="128"/>
      <c r="Q370" s="129"/>
      <c r="R370" s="129"/>
      <c r="S370" s="129"/>
      <c r="T370" s="129"/>
      <c r="U370" s="129"/>
      <c r="V370" s="129"/>
      <c r="W370" s="129"/>
      <c r="X370" s="129"/>
      <c r="Y370" s="130"/>
      <c r="Z370" s="252" t="s">
        <v>73</v>
      </c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71"/>
      <c r="AN370" s="72"/>
      <c r="AO370" s="72"/>
      <c r="AP370" s="72"/>
      <c r="AQ370" s="72"/>
      <c r="AR370" s="73"/>
      <c r="AS370" s="74"/>
      <c r="AT370" s="75"/>
      <c r="AU370" s="75"/>
      <c r="AV370" s="76"/>
      <c r="AW370" s="77"/>
      <c r="AX370" s="78"/>
      <c r="AY370" s="78"/>
      <c r="AZ370" s="78"/>
      <c r="BA370" s="78"/>
      <c r="BB370" s="79"/>
      <c r="BC370" s="77"/>
      <c r="BD370" s="78"/>
      <c r="BE370" s="78"/>
      <c r="BF370" s="78"/>
      <c r="BG370" s="78"/>
      <c r="BH370" s="79"/>
      <c r="BI370" s="77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9"/>
      <c r="CA370" s="80"/>
      <c r="CB370" s="70"/>
      <c r="CC370" s="70"/>
      <c r="CD370" s="70"/>
      <c r="CE370" s="81"/>
    </row>
    <row r="371" spans="1:83" ht="29.25" customHeight="1">
      <c r="A371" s="143"/>
      <c r="B371" s="144"/>
      <c r="C371" s="144"/>
      <c r="D371" s="145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5"/>
      <c r="P371" s="143"/>
      <c r="Q371" s="144"/>
      <c r="R371" s="144"/>
      <c r="S371" s="144"/>
      <c r="T371" s="144"/>
      <c r="U371" s="144"/>
      <c r="V371" s="144"/>
      <c r="W371" s="144"/>
      <c r="X371" s="144"/>
      <c r="Y371" s="145"/>
      <c r="Z371" s="253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82"/>
      <c r="AN371" s="83"/>
      <c r="AO371" s="83"/>
      <c r="AP371" s="83"/>
      <c r="AQ371" s="83"/>
      <c r="AR371" s="84"/>
      <c r="AS371" s="48"/>
      <c r="AT371" s="49"/>
      <c r="AU371" s="49"/>
      <c r="AV371" s="50"/>
      <c r="AW371" s="85"/>
      <c r="AX371" s="86"/>
      <c r="AY371" s="86"/>
      <c r="AZ371" s="86"/>
      <c r="BA371" s="86"/>
      <c r="BB371" s="87"/>
      <c r="BC371" s="85"/>
      <c r="BD371" s="86"/>
      <c r="BE371" s="86"/>
      <c r="BF371" s="86"/>
      <c r="BG371" s="86"/>
      <c r="BH371" s="87"/>
      <c r="BI371" s="85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7"/>
      <c r="CA371" s="88"/>
      <c r="CB371" s="69"/>
      <c r="CC371" s="69"/>
      <c r="CD371" s="69"/>
      <c r="CE371" s="89"/>
    </row>
    <row r="372" spans="1:83" ht="51.75" customHeight="1">
      <c r="A372" s="143"/>
      <c r="B372" s="144"/>
      <c r="C372" s="144"/>
      <c r="D372" s="145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5"/>
      <c r="P372" s="143"/>
      <c r="Q372" s="144"/>
      <c r="R372" s="144"/>
      <c r="S372" s="144"/>
      <c r="T372" s="144"/>
      <c r="U372" s="144"/>
      <c r="V372" s="144"/>
      <c r="W372" s="144"/>
      <c r="X372" s="144"/>
      <c r="Y372" s="145"/>
      <c r="Z372" s="107" t="s">
        <v>74</v>
      </c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25"/>
      <c r="AN372" s="126"/>
      <c r="AO372" s="126"/>
      <c r="AP372" s="126"/>
      <c r="AQ372" s="126"/>
      <c r="AR372" s="127"/>
      <c r="AS372" s="22"/>
      <c r="AT372" s="22"/>
      <c r="AU372" s="22"/>
      <c r="AV372" s="23"/>
      <c r="AW372" s="97">
        <v>16</v>
      </c>
      <c r="AX372" s="98"/>
      <c r="AY372" s="98"/>
      <c r="AZ372" s="98"/>
      <c r="BA372" s="98"/>
      <c r="BB372" s="99"/>
      <c r="BC372" s="97">
        <v>16</v>
      </c>
      <c r="BD372" s="98"/>
      <c r="BE372" s="98"/>
      <c r="BF372" s="98"/>
      <c r="BG372" s="98"/>
      <c r="BH372" s="99"/>
      <c r="BI372" s="94" t="s">
        <v>120</v>
      </c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6"/>
      <c r="CA372" s="43"/>
      <c r="CB372" s="43"/>
      <c r="CC372" s="43"/>
      <c r="CD372" s="43"/>
      <c r="CE372" s="44"/>
    </row>
    <row r="373" spans="1:83" ht="51.75" customHeight="1">
      <c r="A373" s="143"/>
      <c r="B373" s="144"/>
      <c r="C373" s="144"/>
      <c r="D373" s="145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5"/>
      <c r="P373" s="143"/>
      <c r="Q373" s="144"/>
      <c r="R373" s="144"/>
      <c r="S373" s="144"/>
      <c r="T373" s="144"/>
      <c r="U373" s="144"/>
      <c r="V373" s="144"/>
      <c r="W373" s="144"/>
      <c r="X373" s="144"/>
      <c r="Y373" s="145"/>
      <c r="Z373" s="107" t="s">
        <v>82</v>
      </c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25"/>
      <c r="AN373" s="126"/>
      <c r="AO373" s="126"/>
      <c r="AP373" s="126"/>
      <c r="AQ373" s="126"/>
      <c r="AR373" s="127"/>
      <c r="AS373" s="39"/>
      <c r="AT373" s="40"/>
      <c r="AU373" s="40"/>
      <c r="AV373" s="41"/>
      <c r="AW373" s="97">
        <v>16</v>
      </c>
      <c r="AX373" s="98"/>
      <c r="AY373" s="98"/>
      <c r="AZ373" s="98"/>
      <c r="BA373" s="98"/>
      <c r="BB373" s="99"/>
      <c r="BC373" s="97">
        <v>16</v>
      </c>
      <c r="BD373" s="98"/>
      <c r="BE373" s="98"/>
      <c r="BF373" s="98"/>
      <c r="BG373" s="98"/>
      <c r="BH373" s="99"/>
      <c r="BI373" s="94" t="s">
        <v>120</v>
      </c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6"/>
      <c r="CA373" s="12"/>
      <c r="CB373" s="12"/>
      <c r="CC373" s="12"/>
      <c r="CD373" s="12"/>
      <c r="CE373" s="13"/>
    </row>
    <row r="374" spans="1:83" ht="51" customHeight="1">
      <c r="A374" s="143"/>
      <c r="B374" s="144"/>
      <c r="C374" s="144"/>
      <c r="D374" s="145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5"/>
      <c r="P374" s="143"/>
      <c r="Q374" s="144"/>
      <c r="R374" s="144"/>
      <c r="S374" s="144"/>
      <c r="T374" s="144"/>
      <c r="U374" s="144"/>
      <c r="V374" s="144"/>
      <c r="W374" s="144"/>
      <c r="X374" s="144"/>
      <c r="Y374" s="145"/>
      <c r="Z374" s="107" t="s">
        <v>83</v>
      </c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25"/>
      <c r="AN374" s="126"/>
      <c r="AO374" s="126"/>
      <c r="AP374" s="126"/>
      <c r="AQ374" s="126"/>
      <c r="AR374" s="127"/>
      <c r="AS374" s="39"/>
      <c r="AT374" s="40"/>
      <c r="AU374" s="40"/>
      <c r="AV374" s="41"/>
      <c r="AW374" s="97">
        <v>16</v>
      </c>
      <c r="AX374" s="98"/>
      <c r="AY374" s="98"/>
      <c r="AZ374" s="98"/>
      <c r="BA374" s="98"/>
      <c r="BB374" s="99"/>
      <c r="BC374" s="97">
        <v>16</v>
      </c>
      <c r="BD374" s="98"/>
      <c r="BE374" s="98"/>
      <c r="BF374" s="98"/>
      <c r="BG374" s="98"/>
      <c r="BH374" s="99"/>
      <c r="BI374" s="94" t="s">
        <v>120</v>
      </c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6"/>
      <c r="CA374" s="54"/>
      <c r="CB374" s="17"/>
      <c r="CC374" s="17"/>
      <c r="CD374" s="17"/>
      <c r="CE374" s="55"/>
    </row>
    <row r="375" spans="1:83" ht="36.75" customHeight="1">
      <c r="A375" s="143"/>
      <c r="B375" s="144"/>
      <c r="C375" s="144"/>
      <c r="D375" s="145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5"/>
      <c r="P375" s="143"/>
      <c r="Q375" s="144"/>
      <c r="R375" s="144"/>
      <c r="S375" s="144"/>
      <c r="T375" s="144"/>
      <c r="U375" s="144"/>
      <c r="V375" s="144"/>
      <c r="W375" s="144"/>
      <c r="X375" s="144"/>
      <c r="Y375" s="145"/>
      <c r="Z375" s="107" t="s">
        <v>78</v>
      </c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25"/>
      <c r="AN375" s="126"/>
      <c r="AO375" s="126"/>
      <c r="AP375" s="126"/>
      <c r="AQ375" s="126"/>
      <c r="AR375" s="127"/>
      <c r="AS375" s="39"/>
      <c r="AT375" s="40"/>
      <c r="AU375" s="40"/>
      <c r="AV375" s="40"/>
      <c r="AW375" s="97">
        <v>11</v>
      </c>
      <c r="AX375" s="98"/>
      <c r="AY375" s="98"/>
      <c r="AZ375" s="98"/>
      <c r="BA375" s="98"/>
      <c r="BB375" s="99"/>
      <c r="BC375" s="97">
        <v>11</v>
      </c>
      <c r="BD375" s="98"/>
      <c r="BE375" s="98"/>
      <c r="BF375" s="98"/>
      <c r="BG375" s="98"/>
      <c r="BH375" s="99"/>
      <c r="BI375" s="94" t="s">
        <v>120</v>
      </c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6"/>
      <c r="CA375" s="17"/>
      <c r="CB375" s="17"/>
      <c r="CC375" s="17"/>
      <c r="CD375" s="17"/>
      <c r="CE375" s="55"/>
    </row>
    <row r="376" spans="1:83" ht="100.5" customHeight="1">
      <c r="A376" s="143"/>
      <c r="B376" s="144"/>
      <c r="C376" s="144"/>
      <c r="D376" s="145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5"/>
      <c r="P376" s="143"/>
      <c r="Q376" s="144"/>
      <c r="R376" s="144"/>
      <c r="S376" s="144"/>
      <c r="T376" s="144"/>
      <c r="U376" s="144"/>
      <c r="V376" s="144"/>
      <c r="W376" s="144"/>
      <c r="X376" s="144"/>
      <c r="Y376" s="145"/>
      <c r="Z376" s="107" t="s">
        <v>110</v>
      </c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25"/>
      <c r="AN376" s="126"/>
      <c r="AO376" s="126"/>
      <c r="AP376" s="126"/>
      <c r="AQ376" s="126"/>
      <c r="AR376" s="127"/>
      <c r="AS376" s="27"/>
      <c r="AT376" s="28"/>
      <c r="AU376" s="28"/>
      <c r="AV376" s="28"/>
      <c r="AW376" s="97">
        <v>15</v>
      </c>
      <c r="AX376" s="98"/>
      <c r="AY376" s="98"/>
      <c r="AZ376" s="98"/>
      <c r="BA376" s="98"/>
      <c r="BB376" s="99"/>
      <c r="BC376" s="97">
        <v>15</v>
      </c>
      <c r="BD376" s="98"/>
      <c r="BE376" s="98"/>
      <c r="BF376" s="98"/>
      <c r="BG376" s="98"/>
      <c r="BH376" s="99"/>
      <c r="BI376" s="94" t="s">
        <v>120</v>
      </c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6"/>
      <c r="CA376" s="43"/>
      <c r="CB376" s="43"/>
      <c r="CC376" s="43"/>
      <c r="CD376" s="43"/>
      <c r="CE376" s="44"/>
    </row>
    <row r="377" spans="1:83" ht="18.75" customHeight="1">
      <c r="A377" s="143"/>
      <c r="B377" s="144"/>
      <c r="C377" s="144"/>
      <c r="D377" s="145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5"/>
      <c r="P377" s="143"/>
      <c r="Q377" s="144"/>
      <c r="R377" s="144"/>
      <c r="S377" s="144"/>
      <c r="T377" s="144"/>
      <c r="U377" s="144"/>
      <c r="V377" s="144"/>
      <c r="W377" s="144"/>
      <c r="X377" s="144"/>
      <c r="Y377" s="145"/>
      <c r="Z377" s="146" t="s">
        <v>79</v>
      </c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7"/>
      <c r="AM377" s="150"/>
      <c r="AN377" s="151"/>
      <c r="AO377" s="151"/>
      <c r="AP377" s="151"/>
      <c r="AQ377" s="151"/>
      <c r="AR377" s="152"/>
      <c r="AS377" s="128"/>
      <c r="AT377" s="129"/>
      <c r="AU377" s="129"/>
      <c r="AV377" s="130"/>
      <c r="AW377" s="140"/>
      <c r="AX377" s="141"/>
      <c r="AY377" s="141"/>
      <c r="AZ377" s="141"/>
      <c r="BA377" s="141"/>
      <c r="BB377" s="142"/>
      <c r="BC377" s="140"/>
      <c r="BD377" s="141"/>
      <c r="BE377" s="141"/>
      <c r="BF377" s="141"/>
      <c r="BG377" s="141"/>
      <c r="BH377" s="142"/>
      <c r="BI377" s="140"/>
      <c r="BJ377" s="141"/>
      <c r="BK377" s="141"/>
      <c r="BL377" s="141"/>
      <c r="BM377" s="141"/>
      <c r="BN377" s="141"/>
      <c r="BO377" s="141"/>
      <c r="BP377" s="141"/>
      <c r="BQ377" s="141"/>
      <c r="BR377" s="141"/>
      <c r="BS377" s="141"/>
      <c r="BT377" s="141"/>
      <c r="BU377" s="141"/>
      <c r="BV377" s="141"/>
      <c r="BW377" s="141"/>
      <c r="BX377" s="141"/>
      <c r="BY377" s="141"/>
      <c r="BZ377" s="142"/>
      <c r="CA377" s="131"/>
      <c r="CB377" s="132"/>
      <c r="CC377" s="132"/>
      <c r="CD377" s="132"/>
      <c r="CE377" s="133"/>
    </row>
    <row r="378" spans="1:83" ht="16.5" customHeight="1">
      <c r="A378" s="143"/>
      <c r="B378" s="144"/>
      <c r="C378" s="144"/>
      <c r="D378" s="145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5"/>
      <c r="P378" s="143"/>
      <c r="Q378" s="144"/>
      <c r="R378" s="144"/>
      <c r="S378" s="144"/>
      <c r="T378" s="144"/>
      <c r="U378" s="144"/>
      <c r="V378" s="144"/>
      <c r="W378" s="144"/>
      <c r="X378" s="144"/>
      <c r="Y378" s="145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9"/>
      <c r="AM378" s="153"/>
      <c r="AN378" s="154"/>
      <c r="AO378" s="154"/>
      <c r="AP378" s="154"/>
      <c r="AQ378" s="154"/>
      <c r="AR378" s="155"/>
      <c r="AS378" s="137"/>
      <c r="AT378" s="138"/>
      <c r="AU378" s="138"/>
      <c r="AV378" s="139"/>
      <c r="AW378" s="109"/>
      <c r="AX378" s="110"/>
      <c r="AY378" s="110"/>
      <c r="AZ378" s="110"/>
      <c r="BA378" s="110"/>
      <c r="BB378" s="111"/>
      <c r="BC378" s="109"/>
      <c r="BD378" s="110"/>
      <c r="BE378" s="110"/>
      <c r="BF378" s="110"/>
      <c r="BG378" s="110"/>
      <c r="BH378" s="111"/>
      <c r="BI378" s="109"/>
      <c r="BJ378" s="110"/>
      <c r="BK378" s="110"/>
      <c r="BL378" s="110"/>
      <c r="BM378" s="110"/>
      <c r="BN378" s="110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0"/>
      <c r="BZ378" s="111"/>
      <c r="CA378" s="134"/>
      <c r="CB378" s="135"/>
      <c r="CC378" s="135"/>
      <c r="CD378" s="135"/>
      <c r="CE378" s="136"/>
    </row>
    <row r="379" spans="1:83" ht="41.25" customHeight="1">
      <c r="A379" s="143"/>
      <c r="B379" s="144"/>
      <c r="C379" s="144"/>
      <c r="D379" s="145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5"/>
      <c r="P379" s="143"/>
      <c r="Q379" s="144"/>
      <c r="R379" s="144"/>
      <c r="S379" s="144"/>
      <c r="T379" s="144"/>
      <c r="U379" s="144"/>
      <c r="V379" s="144"/>
      <c r="W379" s="144"/>
      <c r="X379" s="144"/>
      <c r="Y379" s="145"/>
      <c r="Z379" s="107" t="s">
        <v>74</v>
      </c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25"/>
      <c r="AN379" s="126"/>
      <c r="AO379" s="126"/>
      <c r="AP379" s="126"/>
      <c r="AQ379" s="126"/>
      <c r="AR379" s="127"/>
      <c r="AS379" s="33"/>
      <c r="AT379" s="34"/>
      <c r="AU379" s="34"/>
      <c r="AV379" s="35"/>
      <c r="AW379" s="97">
        <v>10</v>
      </c>
      <c r="AX379" s="98"/>
      <c r="AY379" s="98"/>
      <c r="AZ379" s="98"/>
      <c r="BA379" s="98"/>
      <c r="BB379" s="99"/>
      <c r="BC379" s="97">
        <v>10</v>
      </c>
      <c r="BD379" s="98"/>
      <c r="BE379" s="98"/>
      <c r="BF379" s="98"/>
      <c r="BG379" s="98"/>
      <c r="BH379" s="99"/>
      <c r="BI379" s="94" t="s">
        <v>120</v>
      </c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6"/>
      <c r="CA379" s="54"/>
      <c r="CB379" s="17"/>
      <c r="CC379" s="17"/>
      <c r="CD379" s="17"/>
      <c r="CE379" s="55"/>
    </row>
    <row r="380" spans="1:83" ht="40.5" customHeight="1">
      <c r="A380" s="143"/>
      <c r="B380" s="144"/>
      <c r="C380" s="144"/>
      <c r="D380" s="145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5"/>
      <c r="P380" s="143"/>
      <c r="Q380" s="144"/>
      <c r="R380" s="144"/>
      <c r="S380" s="144"/>
      <c r="T380" s="144"/>
      <c r="U380" s="144"/>
      <c r="V380" s="144"/>
      <c r="W380" s="144"/>
      <c r="X380" s="144"/>
      <c r="Y380" s="145"/>
      <c r="Z380" s="107" t="s">
        <v>82</v>
      </c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25"/>
      <c r="AN380" s="126"/>
      <c r="AO380" s="126"/>
      <c r="AP380" s="126"/>
      <c r="AQ380" s="126"/>
      <c r="AR380" s="127"/>
      <c r="AS380" s="33"/>
      <c r="AT380" s="34"/>
      <c r="AU380" s="34"/>
      <c r="AV380" s="35"/>
      <c r="AW380" s="97">
        <v>10</v>
      </c>
      <c r="AX380" s="98"/>
      <c r="AY380" s="98"/>
      <c r="AZ380" s="98"/>
      <c r="BA380" s="98"/>
      <c r="BB380" s="99"/>
      <c r="BC380" s="97">
        <v>10</v>
      </c>
      <c r="BD380" s="98"/>
      <c r="BE380" s="98"/>
      <c r="BF380" s="98"/>
      <c r="BG380" s="98"/>
      <c r="BH380" s="99"/>
      <c r="BI380" s="94" t="s">
        <v>120</v>
      </c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6"/>
      <c r="CA380" s="54"/>
      <c r="CB380" s="17"/>
      <c r="CC380" s="17"/>
      <c r="CD380" s="17"/>
      <c r="CE380" s="55"/>
    </row>
    <row r="381" spans="1:83" ht="37.5" customHeight="1">
      <c r="A381" s="143"/>
      <c r="B381" s="144"/>
      <c r="C381" s="144"/>
      <c r="D381" s="145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5"/>
      <c r="P381" s="143"/>
      <c r="Q381" s="144"/>
      <c r="R381" s="144"/>
      <c r="S381" s="144"/>
      <c r="T381" s="144"/>
      <c r="U381" s="144"/>
      <c r="V381" s="144"/>
      <c r="W381" s="144"/>
      <c r="X381" s="144"/>
      <c r="Y381" s="145"/>
      <c r="Z381" s="107" t="s">
        <v>83</v>
      </c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25"/>
      <c r="AN381" s="126"/>
      <c r="AO381" s="126"/>
      <c r="AP381" s="126"/>
      <c r="AQ381" s="126"/>
      <c r="AR381" s="127"/>
      <c r="AS381" s="33"/>
      <c r="AT381" s="34"/>
      <c r="AU381" s="34"/>
      <c r="AV381" s="35"/>
      <c r="AW381" s="97">
        <v>10</v>
      </c>
      <c r="AX381" s="98"/>
      <c r="AY381" s="98"/>
      <c r="AZ381" s="98"/>
      <c r="BA381" s="98"/>
      <c r="BB381" s="99"/>
      <c r="BC381" s="97">
        <v>10</v>
      </c>
      <c r="BD381" s="98"/>
      <c r="BE381" s="98"/>
      <c r="BF381" s="98"/>
      <c r="BG381" s="98"/>
      <c r="BH381" s="99"/>
      <c r="BI381" s="94" t="s">
        <v>120</v>
      </c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6"/>
      <c r="CA381" s="54"/>
      <c r="CB381" s="17"/>
      <c r="CC381" s="17"/>
      <c r="CD381" s="17"/>
      <c r="CE381" s="55"/>
    </row>
    <row r="382" spans="1:83" ht="38.25" customHeight="1">
      <c r="A382" s="143"/>
      <c r="B382" s="144"/>
      <c r="C382" s="144"/>
      <c r="D382" s="145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5"/>
      <c r="P382" s="143"/>
      <c r="Q382" s="144"/>
      <c r="R382" s="144"/>
      <c r="S382" s="144"/>
      <c r="T382" s="144"/>
      <c r="U382" s="144"/>
      <c r="V382" s="144"/>
      <c r="W382" s="144"/>
      <c r="X382" s="144"/>
      <c r="Y382" s="145"/>
      <c r="Z382" s="106" t="s">
        <v>78</v>
      </c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25"/>
      <c r="AN382" s="126"/>
      <c r="AO382" s="126"/>
      <c r="AP382" s="126"/>
      <c r="AQ382" s="126"/>
      <c r="AR382" s="127"/>
      <c r="AS382" s="39"/>
      <c r="AT382" s="40"/>
      <c r="AU382" s="40"/>
      <c r="AV382" s="41"/>
      <c r="AW382" s="97">
        <v>10</v>
      </c>
      <c r="AX382" s="98"/>
      <c r="AY382" s="98"/>
      <c r="AZ382" s="98"/>
      <c r="BA382" s="98"/>
      <c r="BB382" s="99"/>
      <c r="BC382" s="97">
        <v>10</v>
      </c>
      <c r="BD382" s="98"/>
      <c r="BE382" s="98"/>
      <c r="BF382" s="98"/>
      <c r="BG382" s="98"/>
      <c r="BH382" s="99"/>
      <c r="BI382" s="94" t="s">
        <v>120</v>
      </c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6"/>
      <c r="CA382" s="54"/>
      <c r="CB382" s="17"/>
      <c r="CC382" s="17"/>
      <c r="CD382" s="17"/>
      <c r="CE382" s="55"/>
    </row>
    <row r="383" spans="1:83" ht="99.75" customHeight="1">
      <c r="A383" s="143"/>
      <c r="B383" s="144"/>
      <c r="C383" s="144"/>
      <c r="D383" s="145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5"/>
      <c r="P383" s="143"/>
      <c r="Q383" s="144"/>
      <c r="R383" s="144"/>
      <c r="S383" s="144"/>
      <c r="T383" s="144"/>
      <c r="U383" s="144"/>
      <c r="V383" s="144"/>
      <c r="W383" s="144"/>
      <c r="X383" s="144"/>
      <c r="Y383" s="145"/>
      <c r="Z383" s="106" t="s">
        <v>110</v>
      </c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25"/>
      <c r="AN383" s="126"/>
      <c r="AO383" s="126"/>
      <c r="AP383" s="126"/>
      <c r="AQ383" s="126"/>
      <c r="AR383" s="127"/>
      <c r="AS383" s="39"/>
      <c r="AT383" s="40"/>
      <c r="AU383" s="40"/>
      <c r="AV383" s="41"/>
      <c r="AW383" s="97">
        <v>7</v>
      </c>
      <c r="AX383" s="98"/>
      <c r="AY383" s="98"/>
      <c r="AZ383" s="98"/>
      <c r="BA383" s="98"/>
      <c r="BB383" s="99"/>
      <c r="BC383" s="97">
        <v>3</v>
      </c>
      <c r="BD383" s="98"/>
      <c r="BE383" s="98"/>
      <c r="BF383" s="98"/>
      <c r="BG383" s="98"/>
      <c r="BH383" s="99"/>
      <c r="BI383" s="94" t="s">
        <v>111</v>
      </c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6"/>
      <c r="CA383" s="54"/>
      <c r="CB383" s="17"/>
      <c r="CC383" s="17"/>
      <c r="CD383" s="17"/>
      <c r="CE383" s="55"/>
    </row>
    <row r="384" spans="1:83" ht="24" customHeight="1">
      <c r="A384" s="143"/>
      <c r="B384" s="144"/>
      <c r="C384" s="144"/>
      <c r="D384" s="145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5"/>
      <c r="P384" s="143"/>
      <c r="Q384" s="144"/>
      <c r="R384" s="144"/>
      <c r="S384" s="144"/>
      <c r="T384" s="144"/>
      <c r="U384" s="144"/>
      <c r="V384" s="144"/>
      <c r="W384" s="144"/>
      <c r="X384" s="144"/>
      <c r="Y384" s="145"/>
      <c r="Z384" s="146" t="s">
        <v>80</v>
      </c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7"/>
      <c r="AM384" s="106"/>
      <c r="AN384" s="107"/>
      <c r="AO384" s="107"/>
      <c r="AP384" s="107"/>
      <c r="AQ384" s="107"/>
      <c r="AR384" s="108"/>
      <c r="AS384" s="128"/>
      <c r="AT384" s="129"/>
      <c r="AU384" s="129"/>
      <c r="AV384" s="130"/>
      <c r="AW384" s="140"/>
      <c r="AX384" s="141"/>
      <c r="AY384" s="141"/>
      <c r="AZ384" s="141"/>
      <c r="BA384" s="141"/>
      <c r="BB384" s="142"/>
      <c r="BC384" s="140"/>
      <c r="BD384" s="141"/>
      <c r="BE384" s="141"/>
      <c r="BF384" s="141"/>
      <c r="BG384" s="141"/>
      <c r="BH384" s="142"/>
      <c r="BI384" s="140"/>
      <c r="BJ384" s="141"/>
      <c r="BK384" s="141"/>
      <c r="BL384" s="141"/>
      <c r="BM384" s="141"/>
      <c r="BN384" s="141"/>
      <c r="BO384" s="141"/>
      <c r="BP384" s="141"/>
      <c r="BQ384" s="141"/>
      <c r="BR384" s="141"/>
      <c r="BS384" s="141"/>
      <c r="BT384" s="141"/>
      <c r="BU384" s="141"/>
      <c r="BV384" s="141"/>
      <c r="BW384" s="141"/>
      <c r="BX384" s="141"/>
      <c r="BY384" s="141"/>
      <c r="BZ384" s="142"/>
      <c r="CA384" s="131"/>
      <c r="CB384" s="132"/>
      <c r="CC384" s="132"/>
      <c r="CD384" s="132"/>
      <c r="CE384" s="133"/>
    </row>
    <row r="385" spans="1:83" ht="24" customHeight="1">
      <c r="A385" s="143"/>
      <c r="B385" s="144"/>
      <c r="C385" s="144"/>
      <c r="D385" s="145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5"/>
      <c r="P385" s="143"/>
      <c r="Q385" s="144"/>
      <c r="R385" s="144"/>
      <c r="S385" s="144"/>
      <c r="T385" s="144"/>
      <c r="U385" s="144"/>
      <c r="V385" s="144"/>
      <c r="W385" s="144"/>
      <c r="X385" s="144"/>
      <c r="Y385" s="145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9"/>
      <c r="AM385" s="112"/>
      <c r="AN385" s="113"/>
      <c r="AO385" s="113"/>
      <c r="AP385" s="113"/>
      <c r="AQ385" s="113"/>
      <c r="AR385" s="114"/>
      <c r="AS385" s="137"/>
      <c r="AT385" s="138"/>
      <c r="AU385" s="138"/>
      <c r="AV385" s="139"/>
      <c r="AW385" s="109"/>
      <c r="AX385" s="110"/>
      <c r="AY385" s="110"/>
      <c r="AZ385" s="110"/>
      <c r="BA385" s="110"/>
      <c r="BB385" s="111"/>
      <c r="BC385" s="109"/>
      <c r="BD385" s="110"/>
      <c r="BE385" s="110"/>
      <c r="BF385" s="110"/>
      <c r="BG385" s="110"/>
      <c r="BH385" s="111"/>
      <c r="BI385" s="109"/>
      <c r="BJ385" s="110"/>
      <c r="BK385" s="110"/>
      <c r="BL385" s="110"/>
      <c r="BM385" s="110"/>
      <c r="BN385" s="110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0"/>
      <c r="BZ385" s="111"/>
      <c r="CA385" s="134"/>
      <c r="CB385" s="135"/>
      <c r="CC385" s="135"/>
      <c r="CD385" s="135"/>
      <c r="CE385" s="136"/>
    </row>
    <row r="386" spans="1:83" ht="28.5" customHeight="1">
      <c r="A386" s="143"/>
      <c r="B386" s="144"/>
      <c r="C386" s="144"/>
      <c r="D386" s="145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5"/>
      <c r="P386" s="143"/>
      <c r="Q386" s="144"/>
      <c r="R386" s="144"/>
      <c r="S386" s="144"/>
      <c r="T386" s="144"/>
      <c r="U386" s="144"/>
      <c r="V386" s="144"/>
      <c r="W386" s="144"/>
      <c r="X386" s="144"/>
      <c r="Y386" s="145"/>
      <c r="Z386" s="107" t="s">
        <v>74</v>
      </c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25"/>
      <c r="AN386" s="126"/>
      <c r="AO386" s="126"/>
      <c r="AP386" s="126"/>
      <c r="AQ386" s="126"/>
      <c r="AR386" s="127"/>
      <c r="AS386" s="39"/>
      <c r="AT386" s="40"/>
      <c r="AU386" s="40"/>
      <c r="AV386" s="41"/>
      <c r="AW386" s="97">
        <f>270+405</f>
        <v>675</v>
      </c>
      <c r="AX386" s="98"/>
      <c r="AY386" s="98"/>
      <c r="AZ386" s="98"/>
      <c r="BA386" s="98"/>
      <c r="BB386" s="99"/>
      <c r="BC386" s="97">
        <f>254+393</f>
        <v>647</v>
      </c>
      <c r="BD386" s="98"/>
      <c r="BE386" s="98"/>
      <c r="BF386" s="98"/>
      <c r="BG386" s="98"/>
      <c r="BH386" s="99"/>
      <c r="BI386" s="94" t="s">
        <v>111</v>
      </c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6"/>
      <c r="CA386" s="43"/>
      <c r="CB386" s="43"/>
      <c r="CC386" s="43"/>
      <c r="CD386" s="43"/>
      <c r="CE386" s="44"/>
    </row>
    <row r="387" spans="1:83" ht="30" customHeight="1">
      <c r="A387" s="143"/>
      <c r="B387" s="144"/>
      <c r="C387" s="144"/>
      <c r="D387" s="145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5"/>
      <c r="P387" s="143"/>
      <c r="Q387" s="144"/>
      <c r="R387" s="144"/>
      <c r="S387" s="144"/>
      <c r="T387" s="144"/>
      <c r="U387" s="144"/>
      <c r="V387" s="144"/>
      <c r="W387" s="144"/>
      <c r="X387" s="144"/>
      <c r="Y387" s="145"/>
      <c r="Z387" s="107" t="s">
        <v>82</v>
      </c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25"/>
      <c r="AN387" s="126"/>
      <c r="AO387" s="126"/>
      <c r="AP387" s="126"/>
      <c r="AQ387" s="126"/>
      <c r="AR387" s="127"/>
      <c r="AS387" s="33"/>
      <c r="AT387" s="34"/>
      <c r="AU387" s="34"/>
      <c r="AV387" s="35"/>
      <c r="AW387" s="97">
        <f>265+400</f>
        <v>665</v>
      </c>
      <c r="AX387" s="98"/>
      <c r="AY387" s="98"/>
      <c r="AZ387" s="98"/>
      <c r="BA387" s="98"/>
      <c r="BB387" s="99"/>
      <c r="BC387" s="97">
        <f>250+390</f>
        <v>640</v>
      </c>
      <c r="BD387" s="98"/>
      <c r="BE387" s="98"/>
      <c r="BF387" s="98"/>
      <c r="BG387" s="98"/>
      <c r="BH387" s="99"/>
      <c r="BI387" s="94" t="s">
        <v>111</v>
      </c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6"/>
      <c r="CA387" s="43"/>
      <c r="CB387" s="43"/>
      <c r="CC387" s="43"/>
      <c r="CD387" s="43"/>
      <c r="CE387" s="44"/>
    </row>
    <row r="388" spans="1:83" ht="54.75" customHeight="1">
      <c r="A388" s="143"/>
      <c r="B388" s="144"/>
      <c r="C388" s="144"/>
      <c r="D388" s="145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5"/>
      <c r="P388" s="143"/>
      <c r="Q388" s="144"/>
      <c r="R388" s="144"/>
      <c r="S388" s="144"/>
      <c r="T388" s="144"/>
      <c r="U388" s="144"/>
      <c r="V388" s="144"/>
      <c r="W388" s="144"/>
      <c r="X388" s="144"/>
      <c r="Y388" s="145"/>
      <c r="Z388" s="107" t="s">
        <v>77</v>
      </c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25"/>
      <c r="AN388" s="126"/>
      <c r="AO388" s="126"/>
      <c r="AP388" s="126"/>
      <c r="AQ388" s="126"/>
      <c r="AR388" s="127"/>
      <c r="AS388" s="33"/>
      <c r="AT388" s="34"/>
      <c r="AU388" s="34"/>
      <c r="AV388" s="35"/>
      <c r="AW388" s="97">
        <f>30+50</f>
        <v>80</v>
      </c>
      <c r="AX388" s="98"/>
      <c r="AY388" s="98"/>
      <c r="AZ388" s="98"/>
      <c r="BA388" s="98"/>
      <c r="BB388" s="99"/>
      <c r="BC388" s="97">
        <f>31+60</f>
        <v>91</v>
      </c>
      <c r="BD388" s="98"/>
      <c r="BE388" s="98"/>
      <c r="BF388" s="98"/>
      <c r="BG388" s="98"/>
      <c r="BH388" s="99"/>
      <c r="BI388" s="94" t="s">
        <v>139</v>
      </c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6"/>
      <c r="CA388" s="54"/>
      <c r="CB388" s="17"/>
      <c r="CC388" s="17"/>
      <c r="CD388" s="17"/>
      <c r="CE388" s="55"/>
    </row>
    <row r="389" spans="1:83" ht="36.75" customHeight="1">
      <c r="A389" s="143"/>
      <c r="B389" s="144"/>
      <c r="C389" s="144"/>
      <c r="D389" s="145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5"/>
      <c r="P389" s="143"/>
      <c r="Q389" s="144"/>
      <c r="R389" s="144"/>
      <c r="S389" s="144"/>
      <c r="T389" s="144"/>
      <c r="U389" s="144"/>
      <c r="V389" s="144"/>
      <c r="W389" s="144"/>
      <c r="X389" s="144"/>
      <c r="Y389" s="145"/>
      <c r="Z389" s="107" t="s">
        <v>78</v>
      </c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25"/>
      <c r="AN389" s="126"/>
      <c r="AO389" s="126"/>
      <c r="AP389" s="126"/>
      <c r="AQ389" s="126"/>
      <c r="AR389" s="127"/>
      <c r="AS389" s="33"/>
      <c r="AT389" s="34"/>
      <c r="AU389" s="34"/>
      <c r="AV389" s="35"/>
      <c r="AW389" s="97">
        <f>230+300</f>
        <v>530</v>
      </c>
      <c r="AX389" s="98"/>
      <c r="AY389" s="98"/>
      <c r="AZ389" s="98"/>
      <c r="BA389" s="98"/>
      <c r="BB389" s="99"/>
      <c r="BC389" s="97">
        <f>6+9</f>
        <v>15</v>
      </c>
      <c r="BD389" s="98"/>
      <c r="BE389" s="98"/>
      <c r="BF389" s="98"/>
      <c r="BG389" s="98"/>
      <c r="BH389" s="99"/>
      <c r="BI389" s="94" t="s">
        <v>111</v>
      </c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6"/>
      <c r="CA389" s="54"/>
      <c r="CB389" s="17"/>
      <c r="CC389" s="17"/>
      <c r="CD389" s="17"/>
      <c r="CE389" s="55"/>
    </row>
    <row r="390" spans="1:83" ht="96.75" customHeight="1">
      <c r="A390" s="143"/>
      <c r="B390" s="144"/>
      <c r="C390" s="144"/>
      <c r="D390" s="145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5"/>
      <c r="P390" s="143"/>
      <c r="Q390" s="144"/>
      <c r="R390" s="144"/>
      <c r="S390" s="144"/>
      <c r="T390" s="144"/>
      <c r="U390" s="144"/>
      <c r="V390" s="144"/>
      <c r="W390" s="144"/>
      <c r="X390" s="144"/>
      <c r="Y390" s="145"/>
      <c r="Z390" s="107" t="s">
        <v>110</v>
      </c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25"/>
      <c r="AN390" s="126"/>
      <c r="AO390" s="126"/>
      <c r="AP390" s="126"/>
      <c r="AQ390" s="126"/>
      <c r="AR390" s="127"/>
      <c r="AS390" s="39"/>
      <c r="AT390" s="40"/>
      <c r="AU390" s="40"/>
      <c r="AV390" s="41"/>
      <c r="AW390" s="97">
        <f>20+50</f>
        <v>70</v>
      </c>
      <c r="AX390" s="98"/>
      <c r="AY390" s="98"/>
      <c r="AZ390" s="98"/>
      <c r="BA390" s="98"/>
      <c r="BB390" s="99"/>
      <c r="BC390" s="97">
        <f>11+42</f>
        <v>53</v>
      </c>
      <c r="BD390" s="98"/>
      <c r="BE390" s="98"/>
      <c r="BF390" s="98"/>
      <c r="BG390" s="98"/>
      <c r="BH390" s="99"/>
      <c r="BI390" s="94" t="s">
        <v>111</v>
      </c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6"/>
      <c r="CA390" s="54"/>
      <c r="CB390" s="17"/>
      <c r="CC390" s="17"/>
      <c r="CD390" s="17"/>
      <c r="CE390" s="55"/>
    </row>
    <row r="391" spans="1:83" ht="52.5" customHeight="1">
      <c r="A391" s="143"/>
      <c r="B391" s="144"/>
      <c r="C391" s="144"/>
      <c r="D391" s="145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5"/>
      <c r="P391" s="143"/>
      <c r="Q391" s="144"/>
      <c r="R391" s="144"/>
      <c r="S391" s="144"/>
      <c r="T391" s="144"/>
      <c r="U391" s="144"/>
      <c r="V391" s="144"/>
      <c r="W391" s="144"/>
      <c r="X391" s="144"/>
      <c r="Y391" s="145"/>
      <c r="Z391" s="115" t="s">
        <v>81</v>
      </c>
      <c r="AA391" s="116"/>
      <c r="AB391" s="116"/>
      <c r="AC391" s="116"/>
      <c r="AD391" s="116"/>
      <c r="AE391" s="116"/>
      <c r="AF391" s="116"/>
      <c r="AG391" s="116"/>
      <c r="AH391" s="116"/>
      <c r="AI391" s="116"/>
      <c r="AJ391" s="116"/>
      <c r="AK391" s="116"/>
      <c r="AL391" s="116"/>
      <c r="AM391" s="125"/>
      <c r="AN391" s="126"/>
      <c r="AO391" s="126"/>
      <c r="AP391" s="126"/>
      <c r="AQ391" s="126"/>
      <c r="AR391" s="127"/>
      <c r="AS391" s="100"/>
      <c r="AT391" s="101"/>
      <c r="AU391" s="101"/>
      <c r="AV391" s="102"/>
      <c r="AW391" s="97"/>
      <c r="AX391" s="98"/>
      <c r="AY391" s="98"/>
      <c r="AZ391" s="98"/>
      <c r="BA391" s="98"/>
      <c r="BB391" s="99"/>
      <c r="BC391" s="97"/>
      <c r="BD391" s="98"/>
      <c r="BE391" s="98"/>
      <c r="BF391" s="98"/>
      <c r="BG391" s="98"/>
      <c r="BH391" s="99"/>
      <c r="BI391" s="97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9"/>
      <c r="CA391" s="14"/>
      <c r="CB391" s="10"/>
      <c r="CC391" s="10"/>
      <c r="CD391" s="10"/>
      <c r="CE391" s="15"/>
    </row>
    <row r="392" spans="1:83" ht="39.75" customHeight="1">
      <c r="A392" s="143"/>
      <c r="B392" s="144"/>
      <c r="C392" s="144"/>
      <c r="D392" s="145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5"/>
      <c r="P392" s="143"/>
      <c r="Q392" s="144"/>
      <c r="R392" s="144"/>
      <c r="S392" s="144"/>
      <c r="T392" s="144"/>
      <c r="U392" s="144"/>
      <c r="V392" s="144"/>
      <c r="W392" s="144"/>
      <c r="X392" s="144"/>
      <c r="Y392" s="145"/>
      <c r="Z392" s="103" t="s">
        <v>74</v>
      </c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5"/>
      <c r="AM392" s="20"/>
      <c r="AN392" s="18"/>
      <c r="AO392" s="18"/>
      <c r="AP392" s="18"/>
      <c r="AQ392" s="18"/>
      <c r="AR392" s="19"/>
      <c r="AS392" s="40"/>
      <c r="AT392" s="40"/>
      <c r="AU392" s="40"/>
      <c r="AV392" s="40"/>
      <c r="AW392" s="97">
        <f>170+300</f>
        <v>470</v>
      </c>
      <c r="AX392" s="98"/>
      <c r="AY392" s="98"/>
      <c r="AZ392" s="98"/>
      <c r="BA392" s="98"/>
      <c r="BB392" s="99"/>
      <c r="BC392" s="97">
        <f>150+288</f>
        <v>438</v>
      </c>
      <c r="BD392" s="98"/>
      <c r="BE392" s="98"/>
      <c r="BF392" s="98"/>
      <c r="BG392" s="98"/>
      <c r="BH392" s="99"/>
      <c r="BI392" s="94" t="s">
        <v>111</v>
      </c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6"/>
      <c r="CA392" s="54"/>
      <c r="CB392" s="17"/>
      <c r="CC392" s="17"/>
      <c r="CD392" s="17"/>
      <c r="CE392" s="55"/>
    </row>
    <row r="393" spans="1:83" ht="39.75" customHeight="1">
      <c r="A393" s="143"/>
      <c r="B393" s="144"/>
      <c r="C393" s="144"/>
      <c r="D393" s="145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5"/>
      <c r="P393" s="143"/>
      <c r="Q393" s="144"/>
      <c r="R393" s="144"/>
      <c r="S393" s="144"/>
      <c r="T393" s="144"/>
      <c r="U393" s="144"/>
      <c r="V393" s="144"/>
      <c r="W393" s="144"/>
      <c r="X393" s="144"/>
      <c r="Y393" s="145"/>
      <c r="Z393" s="103" t="s">
        <v>82</v>
      </c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5"/>
      <c r="AM393" s="56"/>
      <c r="AN393" s="57"/>
      <c r="AO393" s="57"/>
      <c r="AP393" s="57"/>
      <c r="AQ393" s="57"/>
      <c r="AR393" s="58"/>
      <c r="AS393" s="34"/>
      <c r="AT393" s="34"/>
      <c r="AU393" s="34"/>
      <c r="AV393" s="34"/>
      <c r="AW393" s="97">
        <f>170+300</f>
        <v>470</v>
      </c>
      <c r="AX393" s="98"/>
      <c r="AY393" s="98"/>
      <c r="AZ393" s="98"/>
      <c r="BA393" s="98"/>
      <c r="BB393" s="99"/>
      <c r="BC393" s="97">
        <f>150+288</f>
        <v>438</v>
      </c>
      <c r="BD393" s="98"/>
      <c r="BE393" s="98"/>
      <c r="BF393" s="98"/>
      <c r="BG393" s="98"/>
      <c r="BH393" s="99"/>
      <c r="BI393" s="94" t="s">
        <v>111</v>
      </c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6"/>
      <c r="CA393" s="54"/>
      <c r="CB393" s="17"/>
      <c r="CC393" s="17"/>
      <c r="CD393" s="17"/>
      <c r="CE393" s="55"/>
    </row>
    <row r="394" spans="1:83" ht="42" customHeight="1">
      <c r="A394" s="143"/>
      <c r="B394" s="144"/>
      <c r="C394" s="144"/>
      <c r="D394" s="145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5"/>
      <c r="P394" s="143"/>
      <c r="Q394" s="144"/>
      <c r="R394" s="144"/>
      <c r="S394" s="144"/>
      <c r="T394" s="144"/>
      <c r="U394" s="144"/>
      <c r="V394" s="144"/>
      <c r="W394" s="144"/>
      <c r="X394" s="144"/>
      <c r="Y394" s="145"/>
      <c r="Z394" s="106" t="s">
        <v>83</v>
      </c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8"/>
      <c r="AM394" s="20"/>
      <c r="AN394" s="18"/>
      <c r="AO394" s="18"/>
      <c r="AP394" s="18"/>
      <c r="AQ394" s="18"/>
      <c r="AR394" s="19"/>
      <c r="AS394" s="40"/>
      <c r="AT394" s="40"/>
      <c r="AU394" s="40"/>
      <c r="AV394" s="40"/>
      <c r="AW394" s="97">
        <f>10+50</f>
        <v>60</v>
      </c>
      <c r="AX394" s="98"/>
      <c r="AY394" s="98"/>
      <c r="AZ394" s="98"/>
      <c r="BA394" s="98"/>
      <c r="BB394" s="99"/>
      <c r="BC394" s="97">
        <f>18+36</f>
        <v>54</v>
      </c>
      <c r="BD394" s="98"/>
      <c r="BE394" s="98"/>
      <c r="BF394" s="98"/>
      <c r="BG394" s="98"/>
      <c r="BH394" s="99"/>
      <c r="BI394" s="94" t="s">
        <v>111</v>
      </c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6"/>
      <c r="CA394" s="54"/>
      <c r="CB394" s="17"/>
      <c r="CC394" s="17"/>
      <c r="CD394" s="17"/>
      <c r="CE394" s="55"/>
    </row>
    <row r="395" spans="1:83" ht="39" customHeight="1">
      <c r="A395" s="143"/>
      <c r="B395" s="144"/>
      <c r="C395" s="144"/>
      <c r="D395" s="145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5"/>
      <c r="P395" s="143"/>
      <c r="Q395" s="144"/>
      <c r="R395" s="144"/>
      <c r="S395" s="144"/>
      <c r="T395" s="144"/>
      <c r="U395" s="144"/>
      <c r="V395" s="144"/>
      <c r="W395" s="144"/>
      <c r="X395" s="144"/>
      <c r="Y395" s="145"/>
      <c r="Z395" s="103" t="s">
        <v>78</v>
      </c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5"/>
      <c r="AM395" s="20"/>
      <c r="AN395" s="18"/>
      <c r="AO395" s="18"/>
      <c r="AP395" s="18"/>
      <c r="AQ395" s="18"/>
      <c r="AR395" s="19"/>
      <c r="AS395" s="40"/>
      <c r="AT395" s="40"/>
      <c r="AU395" s="40"/>
      <c r="AV395" s="40"/>
      <c r="AW395" s="97">
        <f>10+50</f>
        <v>60</v>
      </c>
      <c r="AX395" s="98"/>
      <c r="AY395" s="98"/>
      <c r="AZ395" s="98"/>
      <c r="BA395" s="98"/>
      <c r="BB395" s="99"/>
      <c r="BC395" s="97">
        <f>5+39</f>
        <v>44</v>
      </c>
      <c r="BD395" s="98"/>
      <c r="BE395" s="98"/>
      <c r="BF395" s="98"/>
      <c r="BG395" s="98"/>
      <c r="BH395" s="99"/>
      <c r="BI395" s="94" t="s">
        <v>111</v>
      </c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6"/>
      <c r="CA395" s="54"/>
      <c r="CB395" s="17"/>
      <c r="CC395" s="17"/>
      <c r="CD395" s="17"/>
      <c r="CE395" s="55"/>
    </row>
    <row r="396" spans="1:83" ht="37.5" customHeight="1">
      <c r="A396" s="143"/>
      <c r="B396" s="144"/>
      <c r="C396" s="144"/>
      <c r="D396" s="145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5"/>
      <c r="P396" s="143"/>
      <c r="Q396" s="144"/>
      <c r="R396" s="144"/>
      <c r="S396" s="144"/>
      <c r="T396" s="144"/>
      <c r="U396" s="144"/>
      <c r="V396" s="144"/>
      <c r="W396" s="144"/>
      <c r="X396" s="144"/>
      <c r="Y396" s="145"/>
      <c r="Z396" s="115" t="s">
        <v>84</v>
      </c>
      <c r="AA396" s="116"/>
      <c r="AB396" s="116"/>
      <c r="AC396" s="116"/>
      <c r="AD396" s="116"/>
      <c r="AE396" s="116"/>
      <c r="AF396" s="116"/>
      <c r="AG396" s="116"/>
      <c r="AH396" s="116"/>
      <c r="AI396" s="116"/>
      <c r="AJ396" s="116"/>
      <c r="AK396" s="116"/>
      <c r="AL396" s="233"/>
      <c r="AM396" s="20"/>
      <c r="AN396" s="18"/>
      <c r="AO396" s="18"/>
      <c r="AP396" s="18"/>
      <c r="AQ396" s="18"/>
      <c r="AR396" s="19"/>
      <c r="AS396" s="40"/>
      <c r="AT396" s="40"/>
      <c r="AU396" s="40"/>
      <c r="AV396" s="40"/>
      <c r="AW396" s="97"/>
      <c r="AX396" s="98"/>
      <c r="AY396" s="98"/>
      <c r="AZ396" s="98"/>
      <c r="BA396" s="98"/>
      <c r="BB396" s="99"/>
      <c r="BC396" s="97"/>
      <c r="BD396" s="98"/>
      <c r="BE396" s="98"/>
      <c r="BF396" s="98"/>
      <c r="BG396" s="98"/>
      <c r="BH396" s="99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6"/>
      <c r="CA396" s="17"/>
      <c r="CB396" s="17"/>
      <c r="CC396" s="17"/>
      <c r="CD396" s="17"/>
      <c r="CE396" s="55"/>
    </row>
    <row r="397" spans="1:83" ht="55.5" customHeight="1">
      <c r="A397" s="143"/>
      <c r="B397" s="144"/>
      <c r="C397" s="144"/>
      <c r="D397" s="145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5"/>
      <c r="P397" s="143"/>
      <c r="Q397" s="144"/>
      <c r="R397" s="144"/>
      <c r="S397" s="144"/>
      <c r="T397" s="144"/>
      <c r="U397" s="144"/>
      <c r="V397" s="144"/>
      <c r="W397" s="144"/>
      <c r="X397" s="144"/>
      <c r="Y397" s="145"/>
      <c r="Z397" s="103" t="s">
        <v>74</v>
      </c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5"/>
      <c r="AM397" s="56"/>
      <c r="AN397" s="57"/>
      <c r="AO397" s="57"/>
      <c r="AP397" s="57"/>
      <c r="AQ397" s="57"/>
      <c r="AR397" s="58"/>
      <c r="AS397" s="34"/>
      <c r="AT397" s="34"/>
      <c r="AU397" s="34"/>
      <c r="AV397" s="34"/>
      <c r="AW397" s="97">
        <f>39+76</f>
        <v>115</v>
      </c>
      <c r="AX397" s="98"/>
      <c r="AY397" s="98"/>
      <c r="AZ397" s="98"/>
      <c r="BA397" s="98"/>
      <c r="BB397" s="99"/>
      <c r="BC397" s="97">
        <f>95+76</f>
        <v>171</v>
      </c>
      <c r="BD397" s="98"/>
      <c r="BE397" s="98"/>
      <c r="BF397" s="98"/>
      <c r="BG397" s="98"/>
      <c r="BH397" s="99"/>
      <c r="BI397" s="94" t="s">
        <v>139</v>
      </c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6"/>
      <c r="CA397" s="10"/>
      <c r="CB397" s="10"/>
      <c r="CC397" s="10"/>
      <c r="CD397" s="10"/>
      <c r="CE397" s="15"/>
    </row>
    <row r="398" spans="1:83" ht="51" customHeight="1">
      <c r="A398" s="137"/>
      <c r="B398" s="138"/>
      <c r="C398" s="138"/>
      <c r="D398" s="139"/>
      <c r="E398" s="137"/>
      <c r="F398" s="138"/>
      <c r="G398" s="138"/>
      <c r="H398" s="138"/>
      <c r="I398" s="138"/>
      <c r="J398" s="138"/>
      <c r="K398" s="138"/>
      <c r="L398" s="138"/>
      <c r="M398" s="138"/>
      <c r="N398" s="138"/>
      <c r="O398" s="139"/>
      <c r="P398" s="137"/>
      <c r="Q398" s="138"/>
      <c r="R398" s="138"/>
      <c r="S398" s="138"/>
      <c r="T398" s="138"/>
      <c r="U398" s="138"/>
      <c r="V398" s="138"/>
      <c r="W398" s="138"/>
      <c r="X398" s="138"/>
      <c r="Y398" s="139"/>
      <c r="Z398" s="103" t="s">
        <v>82</v>
      </c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5"/>
      <c r="AM398" s="20"/>
      <c r="AN398" s="18"/>
      <c r="AO398" s="18"/>
      <c r="AP398" s="18"/>
      <c r="AQ398" s="18"/>
      <c r="AR398" s="19"/>
      <c r="AS398" s="40"/>
      <c r="AT398" s="40"/>
      <c r="AU398" s="40"/>
      <c r="AV398" s="40"/>
      <c r="AW398" s="97">
        <f>39+76</f>
        <v>115</v>
      </c>
      <c r="AX398" s="98"/>
      <c r="AY398" s="98"/>
      <c r="AZ398" s="98"/>
      <c r="BA398" s="98"/>
      <c r="BB398" s="99"/>
      <c r="BC398" s="97">
        <f>95+76</f>
        <v>171</v>
      </c>
      <c r="BD398" s="98"/>
      <c r="BE398" s="98"/>
      <c r="BF398" s="98"/>
      <c r="BG398" s="98"/>
      <c r="BH398" s="99"/>
      <c r="BI398" s="94" t="s">
        <v>139</v>
      </c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6"/>
      <c r="CA398" s="17"/>
      <c r="CB398" s="17"/>
      <c r="CC398" s="17"/>
      <c r="CD398" s="17"/>
      <c r="CE398" s="55"/>
    </row>
    <row r="399" spans="1:83" ht="28.5" customHeight="1">
      <c r="A399" s="128"/>
      <c r="B399" s="129"/>
      <c r="C399" s="129"/>
      <c r="D399" s="130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30"/>
      <c r="P399" s="128"/>
      <c r="Q399" s="129"/>
      <c r="R399" s="129"/>
      <c r="S399" s="129"/>
      <c r="T399" s="129"/>
      <c r="U399" s="129"/>
      <c r="V399" s="129"/>
      <c r="W399" s="129"/>
      <c r="X399" s="129"/>
      <c r="Y399" s="130"/>
      <c r="Z399" s="103" t="s">
        <v>83</v>
      </c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5"/>
      <c r="AM399" s="56"/>
      <c r="AN399" s="57"/>
      <c r="AO399" s="57"/>
      <c r="AP399" s="57"/>
      <c r="AQ399" s="57"/>
      <c r="AR399" s="58"/>
      <c r="AS399" s="34"/>
      <c r="AT399" s="34"/>
      <c r="AU399" s="34"/>
      <c r="AV399" s="34"/>
      <c r="AW399" s="97">
        <f>9+54</f>
        <v>63</v>
      </c>
      <c r="AX399" s="98"/>
      <c r="AY399" s="98"/>
      <c r="AZ399" s="98"/>
      <c r="BA399" s="98"/>
      <c r="BB399" s="99"/>
      <c r="BC399" s="97">
        <v>46</v>
      </c>
      <c r="BD399" s="98"/>
      <c r="BE399" s="98"/>
      <c r="BF399" s="98"/>
      <c r="BG399" s="98"/>
      <c r="BH399" s="99"/>
      <c r="BI399" s="94" t="s">
        <v>111</v>
      </c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6"/>
      <c r="CA399" s="10"/>
      <c r="CB399" s="10"/>
      <c r="CC399" s="10"/>
      <c r="CD399" s="10"/>
      <c r="CE399" s="15"/>
    </row>
    <row r="400" spans="1:83" ht="28.5" customHeight="1" hidden="1">
      <c r="A400" s="143"/>
      <c r="B400" s="144"/>
      <c r="C400" s="144"/>
      <c r="D400" s="145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5"/>
      <c r="P400" s="143"/>
      <c r="Q400" s="144"/>
      <c r="R400" s="144"/>
      <c r="S400" s="144"/>
      <c r="T400" s="144"/>
      <c r="U400" s="144"/>
      <c r="V400" s="144"/>
      <c r="W400" s="144"/>
      <c r="X400" s="144"/>
      <c r="Y400" s="145"/>
      <c r="Z400" s="107" t="s">
        <v>77</v>
      </c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56"/>
      <c r="AN400" s="57"/>
      <c r="AO400" s="57"/>
      <c r="AP400" s="57"/>
      <c r="AQ400" s="57"/>
      <c r="AR400" s="58"/>
      <c r="AS400" s="34"/>
      <c r="AT400" s="34"/>
      <c r="AU400" s="34"/>
      <c r="AV400" s="34"/>
      <c r="AW400" s="97">
        <v>0</v>
      </c>
      <c r="AX400" s="98"/>
      <c r="AY400" s="98"/>
      <c r="AZ400" s="98"/>
      <c r="BA400" s="98"/>
      <c r="BB400" s="99"/>
      <c r="BC400" s="97"/>
      <c r="BD400" s="98"/>
      <c r="BE400" s="98"/>
      <c r="BF400" s="98"/>
      <c r="BG400" s="98"/>
      <c r="BH400" s="99"/>
      <c r="BI400" s="94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6"/>
      <c r="CA400" s="10"/>
      <c r="CB400" s="10"/>
      <c r="CC400" s="10"/>
      <c r="CD400" s="10"/>
      <c r="CE400" s="15"/>
    </row>
    <row r="401" spans="1:83" ht="51.75" customHeight="1">
      <c r="A401" s="143"/>
      <c r="B401" s="144"/>
      <c r="C401" s="144"/>
      <c r="D401" s="145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5"/>
      <c r="P401" s="143"/>
      <c r="Q401" s="144"/>
      <c r="R401" s="144"/>
      <c r="S401" s="144"/>
      <c r="T401" s="144"/>
      <c r="U401" s="144"/>
      <c r="V401" s="144"/>
      <c r="W401" s="144"/>
      <c r="X401" s="144"/>
      <c r="Y401" s="145"/>
      <c r="Z401" s="106" t="s">
        <v>78</v>
      </c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8"/>
      <c r="AM401" s="56"/>
      <c r="AN401" s="57"/>
      <c r="AO401" s="57"/>
      <c r="AP401" s="57"/>
      <c r="AQ401" s="57"/>
      <c r="AR401" s="58"/>
      <c r="AS401" s="33"/>
      <c r="AT401" s="34"/>
      <c r="AU401" s="34"/>
      <c r="AV401" s="35"/>
      <c r="AW401" s="97">
        <f>39+76</f>
        <v>115</v>
      </c>
      <c r="AX401" s="98"/>
      <c r="AY401" s="98"/>
      <c r="AZ401" s="98"/>
      <c r="BA401" s="98"/>
      <c r="BB401" s="99"/>
      <c r="BC401" s="97">
        <f>33+15</f>
        <v>48</v>
      </c>
      <c r="BD401" s="98"/>
      <c r="BE401" s="98"/>
      <c r="BF401" s="98"/>
      <c r="BG401" s="98"/>
      <c r="BH401" s="99"/>
      <c r="BI401" s="94" t="s">
        <v>111</v>
      </c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6"/>
      <c r="CA401" s="10"/>
      <c r="CB401" s="10"/>
      <c r="CC401" s="10"/>
      <c r="CD401" s="10"/>
      <c r="CE401" s="15"/>
    </row>
    <row r="402" spans="1:83" ht="106.5" customHeight="1">
      <c r="A402" s="143"/>
      <c r="B402" s="144"/>
      <c r="C402" s="144"/>
      <c r="D402" s="145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5"/>
      <c r="P402" s="143"/>
      <c r="Q402" s="144"/>
      <c r="R402" s="144"/>
      <c r="S402" s="144"/>
      <c r="T402" s="144"/>
      <c r="U402" s="144"/>
      <c r="V402" s="144"/>
      <c r="W402" s="144"/>
      <c r="X402" s="144"/>
      <c r="Y402" s="145"/>
      <c r="Z402" s="106" t="s">
        <v>110</v>
      </c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8"/>
      <c r="AM402" s="20"/>
      <c r="AN402" s="18"/>
      <c r="AO402" s="18"/>
      <c r="AP402" s="18"/>
      <c r="AQ402" s="18"/>
      <c r="AR402" s="19"/>
      <c r="AS402" s="39"/>
      <c r="AT402" s="40"/>
      <c r="AU402" s="40"/>
      <c r="AV402" s="40"/>
      <c r="AW402" s="97">
        <f>39+76</f>
        <v>115</v>
      </c>
      <c r="AX402" s="98"/>
      <c r="AY402" s="98"/>
      <c r="AZ402" s="98"/>
      <c r="BA402" s="98"/>
      <c r="BB402" s="99"/>
      <c r="BC402" s="97">
        <f>0</f>
        <v>0</v>
      </c>
      <c r="BD402" s="98"/>
      <c r="BE402" s="98"/>
      <c r="BF402" s="98"/>
      <c r="BG402" s="98"/>
      <c r="BH402" s="99"/>
      <c r="BI402" s="94" t="s">
        <v>111</v>
      </c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6"/>
      <c r="CA402" s="17"/>
      <c r="CB402" s="17"/>
      <c r="CC402" s="17"/>
      <c r="CD402" s="17"/>
      <c r="CE402" s="55"/>
    </row>
    <row r="403" spans="1:83" ht="42.75" customHeight="1">
      <c r="A403" s="143"/>
      <c r="B403" s="144"/>
      <c r="C403" s="144"/>
      <c r="D403" s="145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5"/>
      <c r="P403" s="143"/>
      <c r="Q403" s="144"/>
      <c r="R403" s="144"/>
      <c r="S403" s="144"/>
      <c r="T403" s="144"/>
      <c r="U403" s="144"/>
      <c r="V403" s="144"/>
      <c r="W403" s="144"/>
      <c r="X403" s="144"/>
      <c r="Y403" s="145"/>
      <c r="Z403" s="115" t="s">
        <v>85</v>
      </c>
      <c r="AA403" s="116"/>
      <c r="AB403" s="116"/>
      <c r="AC403" s="116"/>
      <c r="AD403" s="116"/>
      <c r="AE403" s="116"/>
      <c r="AF403" s="116"/>
      <c r="AG403" s="116"/>
      <c r="AH403" s="116"/>
      <c r="AI403" s="116"/>
      <c r="AJ403" s="116"/>
      <c r="AK403" s="116"/>
      <c r="AL403" s="233"/>
      <c r="AM403" s="20"/>
      <c r="AN403" s="18"/>
      <c r="AO403" s="18"/>
      <c r="AP403" s="18"/>
      <c r="AQ403" s="18"/>
      <c r="AR403" s="19"/>
      <c r="AS403" s="39"/>
      <c r="AT403" s="40"/>
      <c r="AU403" s="40"/>
      <c r="AV403" s="40"/>
      <c r="AW403" s="97"/>
      <c r="AX403" s="98"/>
      <c r="AY403" s="98"/>
      <c r="AZ403" s="98"/>
      <c r="BA403" s="98"/>
      <c r="BB403" s="99"/>
      <c r="BC403" s="97"/>
      <c r="BD403" s="98"/>
      <c r="BE403" s="98"/>
      <c r="BF403" s="98"/>
      <c r="BG403" s="98"/>
      <c r="BH403" s="99"/>
      <c r="BI403" s="4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6"/>
      <c r="CA403" s="17"/>
      <c r="CB403" s="17"/>
      <c r="CC403" s="17"/>
      <c r="CD403" s="17"/>
      <c r="CE403" s="55"/>
    </row>
    <row r="404" spans="1:83" ht="39" customHeight="1">
      <c r="A404" s="143"/>
      <c r="B404" s="144"/>
      <c r="C404" s="144"/>
      <c r="D404" s="145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5"/>
      <c r="P404" s="143"/>
      <c r="Q404" s="144"/>
      <c r="R404" s="144"/>
      <c r="S404" s="144"/>
      <c r="T404" s="144"/>
      <c r="U404" s="144"/>
      <c r="V404" s="144"/>
      <c r="W404" s="144"/>
      <c r="X404" s="144"/>
      <c r="Y404" s="145"/>
      <c r="Z404" s="103" t="s">
        <v>74</v>
      </c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5"/>
      <c r="AM404" s="56"/>
      <c r="AN404" s="57"/>
      <c r="AO404" s="57"/>
      <c r="AP404" s="57"/>
      <c r="AQ404" s="57"/>
      <c r="AR404" s="58"/>
      <c r="AS404" s="33"/>
      <c r="AT404" s="34"/>
      <c r="AU404" s="34"/>
      <c r="AV404" s="34"/>
      <c r="AW404" s="97">
        <f>25+81</f>
        <v>106</v>
      </c>
      <c r="AX404" s="98"/>
      <c r="AY404" s="98"/>
      <c r="AZ404" s="98"/>
      <c r="BA404" s="98"/>
      <c r="BB404" s="99"/>
      <c r="BC404" s="97">
        <f>25+80</f>
        <v>105</v>
      </c>
      <c r="BD404" s="98"/>
      <c r="BE404" s="98"/>
      <c r="BF404" s="98"/>
      <c r="BG404" s="98"/>
      <c r="BH404" s="99"/>
      <c r="BI404" s="94" t="s">
        <v>111</v>
      </c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6"/>
      <c r="CA404" s="10"/>
      <c r="CB404" s="10"/>
      <c r="CC404" s="10"/>
      <c r="CD404" s="10"/>
      <c r="CE404" s="15"/>
    </row>
    <row r="405" spans="1:83" ht="44.25" customHeight="1">
      <c r="A405" s="143"/>
      <c r="B405" s="144"/>
      <c r="C405" s="144"/>
      <c r="D405" s="145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5"/>
      <c r="P405" s="143"/>
      <c r="Q405" s="144"/>
      <c r="R405" s="144"/>
      <c r="S405" s="144"/>
      <c r="T405" s="144"/>
      <c r="U405" s="144"/>
      <c r="V405" s="144"/>
      <c r="W405" s="144"/>
      <c r="X405" s="144"/>
      <c r="Y405" s="145"/>
      <c r="Z405" s="103" t="s">
        <v>82</v>
      </c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5"/>
      <c r="AM405" s="20"/>
      <c r="AN405" s="18"/>
      <c r="AO405" s="18"/>
      <c r="AP405" s="18"/>
      <c r="AQ405" s="18"/>
      <c r="AR405" s="19"/>
      <c r="AS405" s="39"/>
      <c r="AT405" s="40"/>
      <c r="AU405" s="40"/>
      <c r="AV405" s="40"/>
      <c r="AW405" s="97">
        <f>25+81</f>
        <v>106</v>
      </c>
      <c r="AX405" s="98"/>
      <c r="AY405" s="98"/>
      <c r="AZ405" s="98"/>
      <c r="BA405" s="98"/>
      <c r="BB405" s="99"/>
      <c r="BC405" s="97">
        <f>25+80</f>
        <v>105</v>
      </c>
      <c r="BD405" s="98"/>
      <c r="BE405" s="98"/>
      <c r="BF405" s="98"/>
      <c r="BG405" s="98"/>
      <c r="BH405" s="99"/>
      <c r="BI405" s="94" t="s">
        <v>111</v>
      </c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6"/>
      <c r="CA405" s="17"/>
      <c r="CB405" s="17"/>
      <c r="CC405" s="17"/>
      <c r="CD405" s="17"/>
      <c r="CE405" s="55"/>
    </row>
    <row r="406" spans="1:83" ht="39" customHeight="1">
      <c r="A406" s="143"/>
      <c r="B406" s="144"/>
      <c r="C406" s="144"/>
      <c r="D406" s="145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5"/>
      <c r="P406" s="143"/>
      <c r="Q406" s="144"/>
      <c r="R406" s="144"/>
      <c r="S406" s="144"/>
      <c r="T406" s="144"/>
      <c r="U406" s="144"/>
      <c r="V406" s="144"/>
      <c r="W406" s="144"/>
      <c r="X406" s="144"/>
      <c r="Y406" s="145"/>
      <c r="Z406" s="103" t="s">
        <v>78</v>
      </c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5"/>
      <c r="AM406" s="20"/>
      <c r="AN406" s="18"/>
      <c r="AO406" s="18"/>
      <c r="AP406" s="18"/>
      <c r="AQ406" s="18"/>
      <c r="AR406" s="19"/>
      <c r="AS406" s="39"/>
      <c r="AT406" s="40"/>
      <c r="AU406" s="40"/>
      <c r="AV406" s="40"/>
      <c r="AW406" s="97">
        <f>6+43</f>
        <v>49</v>
      </c>
      <c r="AX406" s="98"/>
      <c r="AY406" s="98"/>
      <c r="AZ406" s="98"/>
      <c r="BA406" s="98"/>
      <c r="BB406" s="99"/>
      <c r="BC406" s="97">
        <f>4+28</f>
        <v>32</v>
      </c>
      <c r="BD406" s="98"/>
      <c r="BE406" s="98"/>
      <c r="BF406" s="98"/>
      <c r="BG406" s="98"/>
      <c r="BH406" s="99"/>
      <c r="BI406" s="94" t="s">
        <v>111</v>
      </c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6"/>
      <c r="CA406" s="17"/>
      <c r="CB406" s="17"/>
      <c r="CC406" s="17"/>
      <c r="CD406" s="17"/>
      <c r="CE406" s="55"/>
    </row>
    <row r="407" spans="1:83" ht="109.5" customHeight="1">
      <c r="A407" s="143"/>
      <c r="B407" s="144"/>
      <c r="C407" s="144"/>
      <c r="D407" s="145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5"/>
      <c r="P407" s="143"/>
      <c r="Q407" s="144"/>
      <c r="R407" s="144"/>
      <c r="S407" s="144"/>
      <c r="T407" s="144"/>
      <c r="U407" s="144"/>
      <c r="V407" s="144"/>
      <c r="W407" s="144"/>
      <c r="X407" s="144"/>
      <c r="Y407" s="145"/>
      <c r="Z407" s="103" t="s">
        <v>110</v>
      </c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5"/>
      <c r="AM407" s="20"/>
      <c r="AN407" s="18"/>
      <c r="AO407" s="18"/>
      <c r="AP407" s="18"/>
      <c r="AQ407" s="18"/>
      <c r="AR407" s="19"/>
      <c r="AS407" s="39"/>
      <c r="AT407" s="40"/>
      <c r="AU407" s="40"/>
      <c r="AV407" s="40"/>
      <c r="AW407" s="97">
        <f>3+81</f>
        <v>84</v>
      </c>
      <c r="AX407" s="98"/>
      <c r="AY407" s="98"/>
      <c r="AZ407" s="98"/>
      <c r="BA407" s="98"/>
      <c r="BB407" s="99"/>
      <c r="BC407" s="97">
        <f>1+80</f>
        <v>81</v>
      </c>
      <c r="BD407" s="98"/>
      <c r="BE407" s="98"/>
      <c r="BF407" s="98"/>
      <c r="BG407" s="98"/>
      <c r="BH407" s="99"/>
      <c r="BI407" s="94" t="s">
        <v>111</v>
      </c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6"/>
      <c r="CA407" s="54"/>
      <c r="CB407" s="17"/>
      <c r="CC407" s="17"/>
      <c r="CD407" s="17"/>
      <c r="CE407" s="55"/>
    </row>
    <row r="408" spans="1:83" ht="42.75" customHeight="1">
      <c r="A408" s="143"/>
      <c r="B408" s="144"/>
      <c r="C408" s="144"/>
      <c r="D408" s="145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5"/>
      <c r="P408" s="143"/>
      <c r="Q408" s="144"/>
      <c r="R408" s="144"/>
      <c r="S408" s="144"/>
      <c r="T408" s="144"/>
      <c r="U408" s="144"/>
      <c r="V408" s="144"/>
      <c r="W408" s="144"/>
      <c r="X408" s="144"/>
      <c r="Y408" s="145"/>
      <c r="Z408" s="115" t="s">
        <v>86</v>
      </c>
      <c r="AA408" s="116"/>
      <c r="AB408" s="116"/>
      <c r="AC408" s="116"/>
      <c r="AD408" s="116"/>
      <c r="AE408" s="116"/>
      <c r="AF408" s="116"/>
      <c r="AG408" s="116"/>
      <c r="AH408" s="116"/>
      <c r="AI408" s="116"/>
      <c r="AJ408" s="116"/>
      <c r="AK408" s="116"/>
      <c r="AL408" s="233"/>
      <c r="AM408" s="20"/>
      <c r="AN408" s="18"/>
      <c r="AO408" s="18"/>
      <c r="AP408" s="18"/>
      <c r="AQ408" s="18"/>
      <c r="AR408" s="19"/>
      <c r="AS408" s="39"/>
      <c r="AT408" s="40"/>
      <c r="AU408" s="40"/>
      <c r="AV408" s="40"/>
      <c r="AW408" s="97"/>
      <c r="AX408" s="98"/>
      <c r="AY408" s="98"/>
      <c r="AZ408" s="98"/>
      <c r="BA408" s="98"/>
      <c r="BB408" s="99"/>
      <c r="BC408" s="97"/>
      <c r="BD408" s="98"/>
      <c r="BE408" s="98"/>
      <c r="BF408" s="98"/>
      <c r="BG408" s="98"/>
      <c r="BH408" s="99"/>
      <c r="BI408" s="4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4"/>
      <c r="CB408" s="17"/>
      <c r="CC408" s="17"/>
      <c r="CD408" s="17"/>
      <c r="CE408" s="55"/>
    </row>
    <row r="409" spans="1:83" ht="37.5" customHeight="1">
      <c r="A409" s="143"/>
      <c r="B409" s="144"/>
      <c r="C409" s="144"/>
      <c r="D409" s="145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5"/>
      <c r="P409" s="143"/>
      <c r="Q409" s="144"/>
      <c r="R409" s="144"/>
      <c r="S409" s="144"/>
      <c r="T409" s="144"/>
      <c r="U409" s="144"/>
      <c r="V409" s="144"/>
      <c r="W409" s="144"/>
      <c r="X409" s="144"/>
      <c r="Y409" s="145"/>
      <c r="Z409" s="103" t="s">
        <v>74</v>
      </c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5"/>
      <c r="AM409" s="20"/>
      <c r="AN409" s="18"/>
      <c r="AO409" s="18"/>
      <c r="AP409" s="18"/>
      <c r="AQ409" s="18"/>
      <c r="AR409" s="19"/>
      <c r="AS409" s="40"/>
      <c r="AT409" s="40"/>
      <c r="AU409" s="40"/>
      <c r="AV409" s="40"/>
      <c r="AW409" s="97">
        <f>180+425</f>
        <v>605</v>
      </c>
      <c r="AX409" s="98"/>
      <c r="AY409" s="98"/>
      <c r="AZ409" s="98"/>
      <c r="BA409" s="98"/>
      <c r="BB409" s="99"/>
      <c r="BC409" s="97">
        <f>188+417</f>
        <v>605</v>
      </c>
      <c r="BD409" s="98"/>
      <c r="BE409" s="98"/>
      <c r="BF409" s="98"/>
      <c r="BG409" s="98"/>
      <c r="BH409" s="99"/>
      <c r="BI409" s="94" t="s">
        <v>120</v>
      </c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6"/>
      <c r="CA409" s="17"/>
      <c r="CB409" s="17"/>
      <c r="CC409" s="17"/>
      <c r="CD409" s="17"/>
      <c r="CE409" s="55"/>
    </row>
    <row r="410" spans="1:83" ht="55.5" customHeight="1">
      <c r="A410" s="143"/>
      <c r="B410" s="144"/>
      <c r="C410" s="144"/>
      <c r="D410" s="145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5"/>
      <c r="P410" s="143"/>
      <c r="Q410" s="144"/>
      <c r="R410" s="144"/>
      <c r="S410" s="144"/>
      <c r="T410" s="144"/>
      <c r="U410" s="144"/>
      <c r="V410" s="144"/>
      <c r="W410" s="144"/>
      <c r="X410" s="144"/>
      <c r="Y410" s="145"/>
      <c r="Z410" s="103" t="s">
        <v>82</v>
      </c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5"/>
      <c r="AM410" s="20"/>
      <c r="AN410" s="18"/>
      <c r="AO410" s="18"/>
      <c r="AP410" s="18"/>
      <c r="AQ410" s="18"/>
      <c r="AR410" s="19"/>
      <c r="AS410" s="40"/>
      <c r="AT410" s="40"/>
      <c r="AU410" s="40"/>
      <c r="AV410" s="40"/>
      <c r="AW410" s="97">
        <f>177+403</f>
        <v>580</v>
      </c>
      <c r="AX410" s="98"/>
      <c r="AY410" s="98"/>
      <c r="AZ410" s="98"/>
      <c r="BA410" s="98"/>
      <c r="BB410" s="99"/>
      <c r="BC410" s="97">
        <f>184+400</f>
        <v>584</v>
      </c>
      <c r="BD410" s="98"/>
      <c r="BE410" s="98"/>
      <c r="BF410" s="98"/>
      <c r="BG410" s="98"/>
      <c r="BH410" s="99"/>
      <c r="BI410" s="94" t="s">
        <v>139</v>
      </c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6"/>
      <c r="CA410" s="17"/>
      <c r="CB410" s="17"/>
      <c r="CC410" s="17"/>
      <c r="CD410" s="17"/>
      <c r="CE410" s="55"/>
    </row>
    <row r="411" spans="1:83" ht="30" customHeight="1">
      <c r="A411" s="143"/>
      <c r="B411" s="144"/>
      <c r="C411" s="144"/>
      <c r="D411" s="145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5"/>
      <c r="P411" s="143"/>
      <c r="Q411" s="144"/>
      <c r="R411" s="144"/>
      <c r="S411" s="144"/>
      <c r="T411" s="144"/>
      <c r="U411" s="144"/>
      <c r="V411" s="144"/>
      <c r="W411" s="144"/>
      <c r="X411" s="144"/>
      <c r="Y411" s="145"/>
      <c r="Z411" s="106" t="s">
        <v>83</v>
      </c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8"/>
      <c r="AM411" s="20"/>
      <c r="AN411" s="18"/>
      <c r="AO411" s="18"/>
      <c r="AP411" s="18"/>
      <c r="AQ411" s="18"/>
      <c r="AR411" s="19"/>
      <c r="AS411" s="21"/>
      <c r="AT411" s="22"/>
      <c r="AU411" s="22"/>
      <c r="AV411" s="22"/>
      <c r="AW411" s="97">
        <f>1+11</f>
        <v>12</v>
      </c>
      <c r="AX411" s="98"/>
      <c r="AY411" s="98"/>
      <c r="AZ411" s="98"/>
      <c r="BA411" s="98"/>
      <c r="BB411" s="99"/>
      <c r="BC411" s="97">
        <v>3</v>
      </c>
      <c r="BD411" s="98"/>
      <c r="BE411" s="98"/>
      <c r="BF411" s="98"/>
      <c r="BG411" s="98"/>
      <c r="BH411" s="99"/>
      <c r="BI411" s="94" t="s">
        <v>111</v>
      </c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6"/>
      <c r="CA411" s="54"/>
      <c r="CB411" s="17"/>
      <c r="CC411" s="17"/>
      <c r="CD411" s="17"/>
      <c r="CE411" s="55"/>
    </row>
    <row r="412" spans="1:83" ht="39" customHeight="1">
      <c r="A412" s="143"/>
      <c r="B412" s="144"/>
      <c r="C412" s="144"/>
      <c r="D412" s="145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5"/>
      <c r="P412" s="143"/>
      <c r="Q412" s="144"/>
      <c r="R412" s="144"/>
      <c r="S412" s="144"/>
      <c r="T412" s="144"/>
      <c r="U412" s="144"/>
      <c r="V412" s="144"/>
      <c r="W412" s="144"/>
      <c r="X412" s="144"/>
      <c r="Y412" s="145"/>
      <c r="Z412" s="106" t="s">
        <v>77</v>
      </c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8"/>
      <c r="AM412" s="20"/>
      <c r="AN412" s="18"/>
      <c r="AO412" s="18"/>
      <c r="AP412" s="18"/>
      <c r="AQ412" s="18"/>
      <c r="AR412" s="19"/>
      <c r="AS412" s="40"/>
      <c r="AT412" s="40"/>
      <c r="AU412" s="40"/>
      <c r="AV412" s="40"/>
      <c r="AW412" s="97">
        <v>70</v>
      </c>
      <c r="AX412" s="98"/>
      <c r="AY412" s="98"/>
      <c r="AZ412" s="98"/>
      <c r="BA412" s="98"/>
      <c r="BB412" s="99"/>
      <c r="BC412" s="97">
        <v>70</v>
      </c>
      <c r="BD412" s="98"/>
      <c r="BE412" s="98"/>
      <c r="BF412" s="98"/>
      <c r="BG412" s="98"/>
      <c r="BH412" s="99"/>
      <c r="BI412" s="97" t="s">
        <v>120</v>
      </c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/>
      <c r="BX412" s="98"/>
      <c r="BY412" s="98"/>
      <c r="BZ412" s="99"/>
      <c r="CA412" s="17"/>
      <c r="CB412" s="17"/>
      <c r="CC412" s="17"/>
      <c r="CD412" s="17"/>
      <c r="CE412" s="55"/>
    </row>
    <row r="413" spans="1:83" ht="30" customHeight="1" hidden="1">
      <c r="A413" s="143"/>
      <c r="B413" s="144"/>
      <c r="C413" s="144"/>
      <c r="D413" s="145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5"/>
      <c r="P413" s="143"/>
      <c r="Q413" s="144"/>
      <c r="R413" s="144"/>
      <c r="S413" s="144"/>
      <c r="T413" s="144"/>
      <c r="U413" s="144"/>
      <c r="V413" s="144"/>
      <c r="W413" s="144"/>
      <c r="X413" s="144"/>
      <c r="Y413" s="145"/>
      <c r="Z413" s="106" t="s">
        <v>78</v>
      </c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8"/>
      <c r="AM413" s="59"/>
      <c r="AN413" s="60"/>
      <c r="AO413" s="60"/>
      <c r="AP413" s="60"/>
      <c r="AQ413" s="60"/>
      <c r="AR413" s="61"/>
      <c r="AS413" s="28"/>
      <c r="AT413" s="28"/>
      <c r="AU413" s="28"/>
      <c r="AV413" s="28"/>
      <c r="AW413" s="97"/>
      <c r="AX413" s="98"/>
      <c r="AY413" s="98"/>
      <c r="AZ413" s="98"/>
      <c r="BA413" s="98"/>
      <c r="BB413" s="99"/>
      <c r="BC413" s="97"/>
      <c r="BD413" s="98"/>
      <c r="BE413" s="98"/>
      <c r="BF413" s="98"/>
      <c r="BG413" s="98"/>
      <c r="BH413" s="99"/>
      <c r="BI413" s="97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/>
      <c r="BX413" s="98"/>
      <c r="BY413" s="98"/>
      <c r="BZ413" s="99"/>
      <c r="CA413" s="43"/>
      <c r="CB413" s="43"/>
      <c r="CC413" s="43"/>
      <c r="CD413" s="43"/>
      <c r="CE413" s="44"/>
    </row>
    <row r="414" spans="1:83" ht="102.75" customHeight="1">
      <c r="A414" s="143"/>
      <c r="B414" s="144"/>
      <c r="C414" s="144"/>
      <c r="D414" s="145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5"/>
      <c r="P414" s="143"/>
      <c r="Q414" s="144"/>
      <c r="R414" s="144"/>
      <c r="S414" s="144"/>
      <c r="T414" s="144"/>
      <c r="U414" s="144"/>
      <c r="V414" s="144"/>
      <c r="W414" s="144"/>
      <c r="X414" s="144"/>
      <c r="Y414" s="145"/>
      <c r="Z414" s="106" t="s">
        <v>110</v>
      </c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8"/>
      <c r="AM414" s="51"/>
      <c r="AN414" s="52"/>
      <c r="AO414" s="52"/>
      <c r="AP414" s="52"/>
      <c r="AQ414" s="52"/>
      <c r="AR414" s="53"/>
      <c r="AS414" s="22"/>
      <c r="AT414" s="22"/>
      <c r="AU414" s="22"/>
      <c r="AV414" s="22"/>
      <c r="AW414" s="97">
        <f>1+1</f>
        <v>2</v>
      </c>
      <c r="AX414" s="98"/>
      <c r="AY414" s="98"/>
      <c r="AZ414" s="98"/>
      <c r="BA414" s="98"/>
      <c r="BB414" s="99"/>
      <c r="BC414" s="97">
        <f>1+1</f>
        <v>2</v>
      </c>
      <c r="BD414" s="98"/>
      <c r="BE414" s="98"/>
      <c r="BF414" s="98"/>
      <c r="BG414" s="98"/>
      <c r="BH414" s="99"/>
      <c r="BI414" s="97" t="s">
        <v>120</v>
      </c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/>
      <c r="BX414" s="98"/>
      <c r="BY414" s="98"/>
      <c r="BZ414" s="99"/>
      <c r="CA414" s="11"/>
      <c r="CB414" s="12"/>
      <c r="CC414" s="12"/>
      <c r="CD414" s="12"/>
      <c r="CE414" s="13"/>
    </row>
    <row r="415" spans="1:83" ht="55.5" customHeight="1">
      <c r="A415" s="143"/>
      <c r="B415" s="144"/>
      <c r="C415" s="144"/>
      <c r="D415" s="145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5"/>
      <c r="P415" s="143"/>
      <c r="Q415" s="144"/>
      <c r="R415" s="144"/>
      <c r="S415" s="144"/>
      <c r="T415" s="144"/>
      <c r="U415" s="144"/>
      <c r="V415" s="144"/>
      <c r="W415" s="144"/>
      <c r="X415" s="144"/>
      <c r="Y415" s="145"/>
      <c r="Z415" s="115" t="s">
        <v>129</v>
      </c>
      <c r="AA415" s="116"/>
      <c r="AB415" s="116"/>
      <c r="AC415" s="116"/>
      <c r="AD415" s="116"/>
      <c r="AE415" s="116"/>
      <c r="AF415" s="116"/>
      <c r="AG415" s="116"/>
      <c r="AH415" s="116"/>
      <c r="AI415" s="116"/>
      <c r="AJ415" s="116"/>
      <c r="AK415" s="116"/>
      <c r="AL415" s="116"/>
      <c r="AM415" s="51"/>
      <c r="AN415" s="52"/>
      <c r="AO415" s="52"/>
      <c r="AP415" s="52"/>
      <c r="AQ415" s="52"/>
      <c r="AR415" s="52"/>
      <c r="AS415" s="21"/>
      <c r="AT415" s="22"/>
      <c r="AU415" s="22"/>
      <c r="AV415" s="23"/>
      <c r="AW415" s="97"/>
      <c r="AX415" s="98"/>
      <c r="AY415" s="98"/>
      <c r="AZ415" s="98"/>
      <c r="BA415" s="98"/>
      <c r="BB415" s="99"/>
      <c r="BC415" s="97"/>
      <c r="BD415" s="98"/>
      <c r="BE415" s="98"/>
      <c r="BF415" s="98"/>
      <c r="BG415" s="98"/>
      <c r="BH415" s="99"/>
      <c r="BI415" s="24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6"/>
      <c r="CA415" s="12"/>
      <c r="CB415" s="12"/>
      <c r="CC415" s="12"/>
      <c r="CD415" s="12"/>
      <c r="CE415" s="13"/>
    </row>
    <row r="416" spans="1:83" ht="36.75" customHeight="1">
      <c r="A416" s="143"/>
      <c r="B416" s="144"/>
      <c r="C416" s="144"/>
      <c r="D416" s="145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5"/>
      <c r="P416" s="143"/>
      <c r="Q416" s="144"/>
      <c r="R416" s="144"/>
      <c r="S416" s="144"/>
      <c r="T416" s="144"/>
      <c r="U416" s="144"/>
      <c r="V416" s="144"/>
      <c r="W416" s="144"/>
      <c r="X416" s="144"/>
      <c r="Y416" s="145"/>
      <c r="Z416" s="103" t="s">
        <v>74</v>
      </c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5"/>
      <c r="AM416" s="20"/>
      <c r="AN416" s="18"/>
      <c r="AO416" s="18"/>
      <c r="AP416" s="18"/>
      <c r="AQ416" s="18"/>
      <c r="AR416" s="18"/>
      <c r="AS416" s="39"/>
      <c r="AT416" s="40"/>
      <c r="AU416" s="40"/>
      <c r="AV416" s="41"/>
      <c r="AW416" s="97">
        <f>160+245</f>
        <v>405</v>
      </c>
      <c r="AX416" s="98"/>
      <c r="AY416" s="98"/>
      <c r="AZ416" s="98"/>
      <c r="BA416" s="98"/>
      <c r="BB416" s="99"/>
      <c r="BC416" s="97">
        <f>155+227</f>
        <v>382</v>
      </c>
      <c r="BD416" s="98"/>
      <c r="BE416" s="98"/>
      <c r="BF416" s="98"/>
      <c r="BG416" s="98"/>
      <c r="BH416" s="99"/>
      <c r="BI416" s="94" t="s">
        <v>111</v>
      </c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6"/>
      <c r="CA416" s="54"/>
      <c r="CB416" s="17"/>
      <c r="CC416" s="17"/>
      <c r="CD416" s="17"/>
      <c r="CE416" s="55"/>
    </row>
    <row r="417" spans="1:83" ht="32.25" customHeight="1">
      <c r="A417" s="143"/>
      <c r="B417" s="144"/>
      <c r="C417" s="144"/>
      <c r="D417" s="145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5"/>
      <c r="P417" s="143"/>
      <c r="Q417" s="144"/>
      <c r="R417" s="144"/>
      <c r="S417" s="144"/>
      <c r="T417" s="144"/>
      <c r="U417" s="144"/>
      <c r="V417" s="144"/>
      <c r="W417" s="144"/>
      <c r="X417" s="144"/>
      <c r="Y417" s="145"/>
      <c r="Z417" s="103" t="s">
        <v>82</v>
      </c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5"/>
      <c r="AM417" s="20"/>
      <c r="AN417" s="18"/>
      <c r="AO417" s="18"/>
      <c r="AP417" s="18"/>
      <c r="AQ417" s="18"/>
      <c r="AR417" s="18"/>
      <c r="AS417" s="39"/>
      <c r="AT417" s="40"/>
      <c r="AU417" s="40"/>
      <c r="AV417" s="41"/>
      <c r="AW417" s="97">
        <f>160+245</f>
        <v>405</v>
      </c>
      <c r="AX417" s="98"/>
      <c r="AY417" s="98"/>
      <c r="AZ417" s="98"/>
      <c r="BA417" s="98"/>
      <c r="BB417" s="99"/>
      <c r="BC417" s="97">
        <f>155+227</f>
        <v>382</v>
      </c>
      <c r="BD417" s="98"/>
      <c r="BE417" s="98"/>
      <c r="BF417" s="98"/>
      <c r="BG417" s="98"/>
      <c r="BH417" s="99"/>
      <c r="BI417" s="94" t="s">
        <v>111</v>
      </c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6"/>
      <c r="CA417" s="17"/>
      <c r="CB417" s="17"/>
      <c r="CC417" s="17"/>
      <c r="CD417" s="17"/>
      <c r="CE417" s="55"/>
    </row>
    <row r="418" spans="1:83" ht="32.25" customHeight="1" hidden="1">
      <c r="A418" s="143"/>
      <c r="B418" s="144"/>
      <c r="C418" s="144"/>
      <c r="D418" s="145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5"/>
      <c r="P418" s="143"/>
      <c r="Q418" s="144"/>
      <c r="R418" s="144"/>
      <c r="S418" s="144"/>
      <c r="T418" s="144"/>
      <c r="U418" s="144"/>
      <c r="V418" s="144"/>
      <c r="W418" s="144"/>
      <c r="X418" s="144"/>
      <c r="Y418" s="145"/>
      <c r="Z418" s="106" t="s">
        <v>83</v>
      </c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8"/>
      <c r="AM418" s="20"/>
      <c r="AN418" s="18"/>
      <c r="AO418" s="18"/>
      <c r="AP418" s="18"/>
      <c r="AQ418" s="18"/>
      <c r="AR418" s="18"/>
      <c r="AS418" s="39"/>
      <c r="AT418" s="40"/>
      <c r="AU418" s="40"/>
      <c r="AV418" s="41"/>
      <c r="AW418" s="97">
        <v>0</v>
      </c>
      <c r="AX418" s="98"/>
      <c r="AY418" s="98"/>
      <c r="AZ418" s="98"/>
      <c r="BA418" s="98"/>
      <c r="BB418" s="99"/>
      <c r="BC418" s="97"/>
      <c r="BD418" s="98"/>
      <c r="BE418" s="98"/>
      <c r="BF418" s="98"/>
      <c r="BG418" s="98"/>
      <c r="BH418" s="99"/>
      <c r="BI418" s="94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6"/>
      <c r="CA418" s="54"/>
      <c r="CB418" s="17"/>
      <c r="CC418" s="17"/>
      <c r="CD418" s="17"/>
      <c r="CE418" s="55"/>
    </row>
    <row r="419" spans="1:83" ht="36.75" customHeight="1" hidden="1">
      <c r="A419" s="143"/>
      <c r="B419" s="144"/>
      <c r="C419" s="144"/>
      <c r="D419" s="145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5"/>
      <c r="P419" s="143"/>
      <c r="Q419" s="144"/>
      <c r="R419" s="144"/>
      <c r="S419" s="144"/>
      <c r="T419" s="144"/>
      <c r="U419" s="144"/>
      <c r="V419" s="144"/>
      <c r="W419" s="144"/>
      <c r="X419" s="144"/>
      <c r="Y419" s="145"/>
      <c r="Z419" s="106" t="s">
        <v>77</v>
      </c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8"/>
      <c r="AM419" s="59"/>
      <c r="AN419" s="60"/>
      <c r="AO419" s="60"/>
      <c r="AP419" s="60"/>
      <c r="AQ419" s="60"/>
      <c r="AR419" s="60"/>
      <c r="AS419" s="27"/>
      <c r="AT419" s="28"/>
      <c r="AU419" s="28"/>
      <c r="AV419" s="29"/>
      <c r="AW419" s="109">
        <v>0</v>
      </c>
      <c r="AX419" s="110"/>
      <c r="AY419" s="110"/>
      <c r="AZ419" s="110"/>
      <c r="BA419" s="110"/>
      <c r="BB419" s="111"/>
      <c r="BC419" s="97"/>
      <c r="BD419" s="98"/>
      <c r="BE419" s="98"/>
      <c r="BF419" s="98"/>
      <c r="BG419" s="98"/>
      <c r="BH419" s="99"/>
      <c r="BI419" s="97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9"/>
      <c r="CA419" s="43"/>
      <c r="CB419" s="43"/>
      <c r="CC419" s="43"/>
      <c r="CD419" s="43"/>
      <c r="CE419" s="44"/>
    </row>
    <row r="420" spans="1:113" ht="52.5" customHeight="1">
      <c r="A420" s="143"/>
      <c r="B420" s="144"/>
      <c r="C420" s="144"/>
      <c r="D420" s="145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5"/>
      <c r="P420" s="143"/>
      <c r="Q420" s="144"/>
      <c r="R420" s="144"/>
      <c r="S420" s="144"/>
      <c r="T420" s="144"/>
      <c r="U420" s="144"/>
      <c r="V420" s="144"/>
      <c r="W420" s="144"/>
      <c r="X420" s="144"/>
      <c r="Y420" s="145"/>
      <c r="Z420" s="106" t="s">
        <v>78</v>
      </c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8"/>
      <c r="AM420" s="20"/>
      <c r="AN420" s="18"/>
      <c r="AO420" s="18"/>
      <c r="AP420" s="18"/>
      <c r="AQ420" s="18"/>
      <c r="AR420" s="18"/>
      <c r="AS420" s="39"/>
      <c r="AT420" s="40"/>
      <c r="AU420" s="40"/>
      <c r="AV420" s="41"/>
      <c r="AW420" s="97">
        <f>1+1</f>
        <v>2</v>
      </c>
      <c r="AX420" s="98"/>
      <c r="AY420" s="98"/>
      <c r="AZ420" s="98"/>
      <c r="BA420" s="98"/>
      <c r="BB420" s="99"/>
      <c r="BC420" s="97">
        <f>2+2</f>
        <v>4</v>
      </c>
      <c r="BD420" s="98"/>
      <c r="BE420" s="98"/>
      <c r="BF420" s="98"/>
      <c r="BG420" s="98"/>
      <c r="BH420" s="99"/>
      <c r="BI420" s="94" t="s">
        <v>139</v>
      </c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6"/>
      <c r="CA420" s="54"/>
      <c r="CB420" s="17"/>
      <c r="CC420" s="17"/>
      <c r="CD420" s="17"/>
      <c r="CE420" s="55"/>
      <c r="CK420" s="230"/>
      <c r="CL420" s="230"/>
      <c r="CM420" s="230"/>
      <c r="CN420" s="230"/>
      <c r="CO420" s="230"/>
      <c r="CP420" s="230"/>
      <c r="CQ420" s="230"/>
      <c r="CR420" s="230"/>
      <c r="CS420" s="230"/>
      <c r="CT420" s="230"/>
      <c r="CU420" s="230"/>
      <c r="CV420" s="230"/>
      <c r="CW420" s="230"/>
      <c r="CX420" s="230"/>
      <c r="CY420" s="230"/>
      <c r="CZ420" s="230"/>
      <c r="DA420" s="230"/>
      <c r="DB420" s="230"/>
      <c r="DC420" s="230"/>
      <c r="DD420" s="230"/>
      <c r="DE420" s="230"/>
      <c r="DF420" s="230"/>
      <c r="DG420" s="230"/>
      <c r="DH420" s="230"/>
      <c r="DI420" s="230"/>
    </row>
    <row r="421" spans="1:83" ht="51" customHeight="1">
      <c r="A421" s="143"/>
      <c r="B421" s="144"/>
      <c r="C421" s="144"/>
      <c r="D421" s="145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5"/>
      <c r="P421" s="143"/>
      <c r="Q421" s="144"/>
      <c r="R421" s="144"/>
      <c r="S421" s="144"/>
      <c r="T421" s="144"/>
      <c r="U421" s="144"/>
      <c r="V421" s="144"/>
      <c r="W421" s="144"/>
      <c r="X421" s="144"/>
      <c r="Y421" s="145"/>
      <c r="Z421" s="115" t="s">
        <v>135</v>
      </c>
      <c r="AA421" s="116"/>
      <c r="AB421" s="116"/>
      <c r="AC421" s="116"/>
      <c r="AD421" s="116"/>
      <c r="AE421" s="116"/>
      <c r="AF421" s="116"/>
      <c r="AG421" s="116"/>
      <c r="AH421" s="116"/>
      <c r="AI421" s="116"/>
      <c r="AJ421" s="116"/>
      <c r="AK421" s="116"/>
      <c r="AL421" s="116"/>
      <c r="AM421" s="51"/>
      <c r="AN421" s="52"/>
      <c r="AO421" s="52"/>
      <c r="AP421" s="52"/>
      <c r="AQ421" s="52"/>
      <c r="AR421" s="52"/>
      <c r="AS421" s="21"/>
      <c r="AT421" s="22"/>
      <c r="AU421" s="22"/>
      <c r="AV421" s="22"/>
      <c r="AW421" s="97"/>
      <c r="AX421" s="98"/>
      <c r="AY421" s="98"/>
      <c r="AZ421" s="98"/>
      <c r="BA421" s="98"/>
      <c r="BB421" s="99"/>
      <c r="BC421" s="97"/>
      <c r="BD421" s="98"/>
      <c r="BE421" s="98"/>
      <c r="BF421" s="98"/>
      <c r="BG421" s="98"/>
      <c r="BH421" s="99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6"/>
      <c r="CA421" s="43"/>
      <c r="CB421" s="43"/>
      <c r="CC421" s="43"/>
      <c r="CD421" s="43"/>
      <c r="CE421" s="44"/>
    </row>
    <row r="422" spans="1:83" ht="52.5" customHeight="1">
      <c r="A422" s="143"/>
      <c r="B422" s="144"/>
      <c r="C422" s="144"/>
      <c r="D422" s="145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5"/>
      <c r="P422" s="143"/>
      <c r="Q422" s="144"/>
      <c r="R422" s="144"/>
      <c r="S422" s="144"/>
      <c r="T422" s="144"/>
      <c r="U422" s="144"/>
      <c r="V422" s="144"/>
      <c r="W422" s="144"/>
      <c r="X422" s="144"/>
      <c r="Y422" s="145"/>
      <c r="Z422" s="103" t="s">
        <v>74</v>
      </c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5"/>
      <c r="AM422" s="20"/>
      <c r="AN422" s="18"/>
      <c r="AO422" s="18"/>
      <c r="AP422" s="18"/>
      <c r="AQ422" s="18"/>
      <c r="AR422" s="18"/>
      <c r="AS422" s="39"/>
      <c r="AT422" s="40"/>
      <c r="AU422" s="40"/>
      <c r="AV422" s="41"/>
      <c r="AW422" s="97">
        <f>124+286</f>
        <v>410</v>
      </c>
      <c r="AX422" s="98"/>
      <c r="AY422" s="98"/>
      <c r="AZ422" s="98"/>
      <c r="BA422" s="98"/>
      <c r="BB422" s="99"/>
      <c r="BC422" s="97">
        <f>127+279</f>
        <v>406</v>
      </c>
      <c r="BD422" s="98"/>
      <c r="BE422" s="98"/>
      <c r="BF422" s="98"/>
      <c r="BG422" s="98"/>
      <c r="BH422" s="99"/>
      <c r="BI422" s="94" t="s">
        <v>111</v>
      </c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6"/>
      <c r="CA422" s="12"/>
      <c r="CB422" s="12"/>
      <c r="CC422" s="12"/>
      <c r="CD422" s="12"/>
      <c r="CE422" s="13"/>
    </row>
    <row r="423" spans="1:83" ht="51.75" customHeight="1">
      <c r="A423" s="143"/>
      <c r="B423" s="144"/>
      <c r="C423" s="144"/>
      <c r="D423" s="145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5"/>
      <c r="P423" s="143"/>
      <c r="Q423" s="144"/>
      <c r="R423" s="144"/>
      <c r="S423" s="144"/>
      <c r="T423" s="144"/>
      <c r="U423" s="144"/>
      <c r="V423" s="144"/>
      <c r="W423" s="144"/>
      <c r="X423" s="144"/>
      <c r="Y423" s="145"/>
      <c r="Z423" s="103" t="s">
        <v>82</v>
      </c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5"/>
      <c r="AM423" s="20"/>
      <c r="AN423" s="18"/>
      <c r="AO423" s="18"/>
      <c r="AP423" s="18"/>
      <c r="AQ423" s="18"/>
      <c r="AR423" s="18"/>
      <c r="AS423" s="39"/>
      <c r="AT423" s="40"/>
      <c r="AU423" s="40"/>
      <c r="AV423" s="40"/>
      <c r="AW423" s="97">
        <f>124+286</f>
        <v>410</v>
      </c>
      <c r="AX423" s="98"/>
      <c r="AY423" s="98"/>
      <c r="AZ423" s="98"/>
      <c r="BA423" s="98"/>
      <c r="BB423" s="99"/>
      <c r="BC423" s="97">
        <f>127+279</f>
        <v>406</v>
      </c>
      <c r="BD423" s="98"/>
      <c r="BE423" s="98"/>
      <c r="BF423" s="98"/>
      <c r="BG423" s="98"/>
      <c r="BH423" s="99"/>
      <c r="BI423" s="94" t="s">
        <v>111</v>
      </c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6"/>
      <c r="CA423" s="17"/>
      <c r="CB423" s="17"/>
      <c r="CC423" s="17"/>
      <c r="CD423" s="17"/>
      <c r="CE423" s="55"/>
    </row>
    <row r="424" spans="1:83" ht="40.5" customHeight="1">
      <c r="A424" s="137"/>
      <c r="B424" s="138"/>
      <c r="C424" s="138"/>
      <c r="D424" s="139"/>
      <c r="E424" s="137"/>
      <c r="F424" s="138"/>
      <c r="G424" s="138"/>
      <c r="H424" s="138"/>
      <c r="I424" s="138"/>
      <c r="J424" s="138"/>
      <c r="K424" s="138"/>
      <c r="L424" s="138"/>
      <c r="M424" s="138"/>
      <c r="N424" s="138"/>
      <c r="O424" s="139"/>
      <c r="P424" s="137"/>
      <c r="Q424" s="138"/>
      <c r="R424" s="138"/>
      <c r="S424" s="138"/>
      <c r="T424" s="138"/>
      <c r="U424" s="138"/>
      <c r="V424" s="138"/>
      <c r="W424" s="138"/>
      <c r="X424" s="138"/>
      <c r="Y424" s="139"/>
      <c r="Z424" s="103" t="s">
        <v>83</v>
      </c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5"/>
      <c r="AM424" s="20"/>
      <c r="AN424" s="18"/>
      <c r="AO424" s="18"/>
      <c r="AP424" s="18"/>
      <c r="AQ424" s="18"/>
      <c r="AR424" s="18"/>
      <c r="AS424" s="39"/>
      <c r="AT424" s="40"/>
      <c r="AU424" s="40"/>
      <c r="AV424" s="40"/>
      <c r="AW424" s="97">
        <f>2+7</f>
        <v>9</v>
      </c>
      <c r="AX424" s="98"/>
      <c r="AY424" s="98"/>
      <c r="AZ424" s="98"/>
      <c r="BA424" s="98"/>
      <c r="BB424" s="99"/>
      <c r="BC424" s="97">
        <v>9</v>
      </c>
      <c r="BD424" s="98"/>
      <c r="BE424" s="98"/>
      <c r="BF424" s="98"/>
      <c r="BG424" s="98"/>
      <c r="BH424" s="99"/>
      <c r="BI424" s="94" t="s">
        <v>120</v>
      </c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6"/>
      <c r="CA424" s="17"/>
      <c r="CB424" s="17"/>
      <c r="CC424" s="17"/>
      <c r="CD424" s="17"/>
      <c r="CE424" s="55"/>
    </row>
    <row r="425" spans="1:83" ht="30" customHeight="1">
      <c r="A425" s="128"/>
      <c r="B425" s="129"/>
      <c r="C425" s="129"/>
      <c r="D425" s="130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30"/>
      <c r="P425" s="128"/>
      <c r="Q425" s="129"/>
      <c r="R425" s="129"/>
      <c r="S425" s="129"/>
      <c r="T425" s="129"/>
      <c r="U425" s="129"/>
      <c r="V425" s="129"/>
      <c r="W425" s="129"/>
      <c r="X425" s="129"/>
      <c r="Y425" s="130"/>
      <c r="Z425" s="106" t="s">
        <v>77</v>
      </c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8"/>
      <c r="AM425" s="56"/>
      <c r="AN425" s="57"/>
      <c r="AO425" s="57"/>
      <c r="AP425" s="57"/>
      <c r="AQ425" s="57"/>
      <c r="AR425" s="57"/>
      <c r="AS425" s="33"/>
      <c r="AT425" s="34"/>
      <c r="AU425" s="34"/>
      <c r="AV425" s="34"/>
      <c r="AW425" s="97">
        <v>15</v>
      </c>
      <c r="AX425" s="98"/>
      <c r="AY425" s="98"/>
      <c r="AZ425" s="98"/>
      <c r="BA425" s="98"/>
      <c r="BB425" s="99"/>
      <c r="BC425" s="97">
        <v>12</v>
      </c>
      <c r="BD425" s="98"/>
      <c r="BE425" s="98"/>
      <c r="BF425" s="98"/>
      <c r="BG425" s="98"/>
      <c r="BH425" s="99"/>
      <c r="BI425" s="94" t="s">
        <v>111</v>
      </c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6"/>
      <c r="CA425" s="10"/>
      <c r="CB425" s="10"/>
      <c r="CC425" s="10"/>
      <c r="CD425" s="10"/>
      <c r="CE425" s="15"/>
    </row>
    <row r="426" spans="1:83" ht="30" customHeight="1">
      <c r="A426" s="143"/>
      <c r="B426" s="144"/>
      <c r="C426" s="144"/>
      <c r="D426" s="145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5"/>
      <c r="P426" s="143"/>
      <c r="Q426" s="144"/>
      <c r="R426" s="144"/>
      <c r="S426" s="144"/>
      <c r="T426" s="144"/>
      <c r="U426" s="144"/>
      <c r="V426" s="144"/>
      <c r="W426" s="144"/>
      <c r="X426" s="144"/>
      <c r="Y426" s="145"/>
      <c r="Z426" s="106" t="s">
        <v>78</v>
      </c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8"/>
      <c r="AM426" s="56"/>
      <c r="AN426" s="57"/>
      <c r="AO426" s="57"/>
      <c r="AP426" s="57"/>
      <c r="AQ426" s="57"/>
      <c r="AR426" s="57"/>
      <c r="AS426" s="33"/>
      <c r="AT426" s="34"/>
      <c r="AU426" s="34"/>
      <c r="AV426" s="34"/>
      <c r="AW426" s="97">
        <v>2</v>
      </c>
      <c r="AX426" s="98"/>
      <c r="AY426" s="98"/>
      <c r="AZ426" s="98"/>
      <c r="BA426" s="98"/>
      <c r="BB426" s="99"/>
      <c r="BC426" s="97">
        <v>1</v>
      </c>
      <c r="BD426" s="98"/>
      <c r="BE426" s="98"/>
      <c r="BF426" s="98"/>
      <c r="BG426" s="98"/>
      <c r="BH426" s="99"/>
      <c r="BI426" s="94" t="s">
        <v>111</v>
      </c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6"/>
      <c r="CA426" s="10"/>
      <c r="CB426" s="10"/>
      <c r="CC426" s="10"/>
      <c r="CD426" s="10"/>
      <c r="CE426" s="15"/>
    </row>
    <row r="427" spans="1:83" ht="103.5" customHeight="1">
      <c r="A427" s="143"/>
      <c r="B427" s="144"/>
      <c r="C427" s="144"/>
      <c r="D427" s="145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5"/>
      <c r="P427" s="143"/>
      <c r="Q427" s="144"/>
      <c r="R427" s="144"/>
      <c r="S427" s="144"/>
      <c r="T427" s="144"/>
      <c r="U427" s="144"/>
      <c r="V427" s="144"/>
      <c r="W427" s="144"/>
      <c r="X427" s="144"/>
      <c r="Y427" s="145"/>
      <c r="Z427" s="106" t="s">
        <v>110</v>
      </c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8"/>
      <c r="AM427" s="56"/>
      <c r="AN427" s="57"/>
      <c r="AO427" s="57"/>
      <c r="AP427" s="57"/>
      <c r="AQ427" s="57"/>
      <c r="AR427" s="57"/>
      <c r="AS427" s="33"/>
      <c r="AT427" s="34"/>
      <c r="AU427" s="34"/>
      <c r="AV427" s="34"/>
      <c r="AW427" s="97">
        <f>15+60</f>
        <v>75</v>
      </c>
      <c r="AX427" s="98"/>
      <c r="AY427" s="98"/>
      <c r="AZ427" s="98"/>
      <c r="BA427" s="98"/>
      <c r="BB427" s="99"/>
      <c r="BC427" s="97">
        <f>6+42</f>
        <v>48</v>
      </c>
      <c r="BD427" s="98"/>
      <c r="BE427" s="98"/>
      <c r="BF427" s="98"/>
      <c r="BG427" s="98"/>
      <c r="BH427" s="99"/>
      <c r="BI427" s="94" t="s">
        <v>111</v>
      </c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6"/>
      <c r="CA427" s="10"/>
      <c r="CB427" s="10"/>
      <c r="CC427" s="10"/>
      <c r="CD427" s="10"/>
      <c r="CE427" s="15"/>
    </row>
    <row r="428" spans="1:83" ht="51.75" customHeight="1">
      <c r="A428" s="143"/>
      <c r="B428" s="144"/>
      <c r="C428" s="144"/>
      <c r="D428" s="145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5"/>
      <c r="P428" s="143"/>
      <c r="Q428" s="144"/>
      <c r="R428" s="144"/>
      <c r="S428" s="144"/>
      <c r="T428" s="144"/>
      <c r="U428" s="144"/>
      <c r="V428" s="144"/>
      <c r="W428" s="144"/>
      <c r="X428" s="144"/>
      <c r="Y428" s="145"/>
      <c r="Z428" s="115" t="s">
        <v>88</v>
      </c>
      <c r="AA428" s="116"/>
      <c r="AB428" s="116"/>
      <c r="AC428" s="116"/>
      <c r="AD428" s="116"/>
      <c r="AE428" s="116"/>
      <c r="AF428" s="116"/>
      <c r="AG428" s="116"/>
      <c r="AH428" s="116"/>
      <c r="AI428" s="116"/>
      <c r="AJ428" s="116"/>
      <c r="AK428" s="116"/>
      <c r="AL428" s="116"/>
      <c r="AM428" s="20"/>
      <c r="AN428" s="18"/>
      <c r="AO428" s="18"/>
      <c r="AP428" s="18"/>
      <c r="AQ428" s="18"/>
      <c r="AR428" s="18"/>
      <c r="AS428" s="39"/>
      <c r="AT428" s="40"/>
      <c r="AU428" s="40"/>
      <c r="AV428" s="40"/>
      <c r="AW428" s="97"/>
      <c r="AX428" s="98"/>
      <c r="AY428" s="98"/>
      <c r="AZ428" s="98"/>
      <c r="BA428" s="98"/>
      <c r="BB428" s="99"/>
      <c r="BC428" s="97"/>
      <c r="BD428" s="98"/>
      <c r="BE428" s="98"/>
      <c r="BF428" s="98"/>
      <c r="BG428" s="98"/>
      <c r="BH428" s="99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6"/>
      <c r="CA428" s="17"/>
      <c r="CB428" s="17"/>
      <c r="CC428" s="17"/>
      <c r="CD428" s="17"/>
      <c r="CE428" s="55"/>
    </row>
    <row r="429" spans="1:83" ht="32.25" customHeight="1">
      <c r="A429" s="143"/>
      <c r="B429" s="144"/>
      <c r="C429" s="144"/>
      <c r="D429" s="145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5"/>
      <c r="P429" s="143"/>
      <c r="Q429" s="144"/>
      <c r="R429" s="144"/>
      <c r="S429" s="144"/>
      <c r="T429" s="144"/>
      <c r="U429" s="144"/>
      <c r="V429" s="144"/>
      <c r="W429" s="144"/>
      <c r="X429" s="144"/>
      <c r="Y429" s="145"/>
      <c r="Z429" s="103" t="s">
        <v>74</v>
      </c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5"/>
      <c r="AM429" s="59"/>
      <c r="AN429" s="60"/>
      <c r="AO429" s="60"/>
      <c r="AP429" s="60"/>
      <c r="AQ429" s="60"/>
      <c r="AR429" s="60"/>
      <c r="AS429" s="27"/>
      <c r="AT429" s="28"/>
      <c r="AU429" s="28"/>
      <c r="AV429" s="28"/>
      <c r="AW429" s="97">
        <v>70</v>
      </c>
      <c r="AX429" s="98"/>
      <c r="AY429" s="98"/>
      <c r="AZ429" s="98"/>
      <c r="BA429" s="98"/>
      <c r="BB429" s="99"/>
      <c r="BC429" s="97">
        <v>70</v>
      </c>
      <c r="BD429" s="98"/>
      <c r="BE429" s="98"/>
      <c r="BF429" s="98"/>
      <c r="BG429" s="98"/>
      <c r="BH429" s="99"/>
      <c r="BI429" s="97" t="s">
        <v>120</v>
      </c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/>
      <c r="BX429" s="98"/>
      <c r="BY429" s="98"/>
      <c r="BZ429" s="99"/>
      <c r="CA429" s="43"/>
      <c r="CB429" s="43"/>
      <c r="CC429" s="43"/>
      <c r="CD429" s="43"/>
      <c r="CE429" s="44"/>
    </row>
    <row r="430" spans="1:83" ht="29.25" customHeight="1">
      <c r="A430" s="143"/>
      <c r="B430" s="144"/>
      <c r="C430" s="144"/>
      <c r="D430" s="145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5"/>
      <c r="P430" s="143"/>
      <c r="Q430" s="144"/>
      <c r="R430" s="144"/>
      <c r="S430" s="144"/>
      <c r="T430" s="144"/>
      <c r="U430" s="144"/>
      <c r="V430" s="144"/>
      <c r="W430" s="144"/>
      <c r="X430" s="144"/>
      <c r="Y430" s="145"/>
      <c r="Z430" s="103" t="s">
        <v>82</v>
      </c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5"/>
      <c r="AM430" s="20"/>
      <c r="AN430" s="18"/>
      <c r="AO430" s="18"/>
      <c r="AP430" s="18"/>
      <c r="AQ430" s="18"/>
      <c r="AR430" s="18"/>
      <c r="AS430" s="39"/>
      <c r="AT430" s="40"/>
      <c r="AU430" s="40"/>
      <c r="AV430" s="40"/>
      <c r="AW430" s="97">
        <v>70</v>
      </c>
      <c r="AX430" s="98"/>
      <c r="AY430" s="98"/>
      <c r="AZ430" s="98"/>
      <c r="BA430" s="98"/>
      <c r="BB430" s="99"/>
      <c r="BC430" s="97">
        <v>70</v>
      </c>
      <c r="BD430" s="98"/>
      <c r="BE430" s="98"/>
      <c r="BF430" s="98"/>
      <c r="BG430" s="98"/>
      <c r="BH430" s="99"/>
      <c r="BI430" s="97" t="s">
        <v>120</v>
      </c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9"/>
      <c r="CA430" s="17"/>
      <c r="CB430" s="17"/>
      <c r="CC430" s="17"/>
      <c r="CD430" s="17"/>
      <c r="CE430" s="55"/>
    </row>
    <row r="431" spans="1:83" ht="54" customHeight="1">
      <c r="A431" s="143"/>
      <c r="B431" s="144"/>
      <c r="C431" s="144"/>
      <c r="D431" s="145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5"/>
      <c r="P431" s="143"/>
      <c r="Q431" s="144"/>
      <c r="R431" s="144"/>
      <c r="S431" s="144"/>
      <c r="T431" s="144"/>
      <c r="U431" s="144"/>
      <c r="V431" s="144"/>
      <c r="W431" s="144"/>
      <c r="X431" s="144"/>
      <c r="Y431" s="145"/>
      <c r="Z431" s="106" t="s">
        <v>77</v>
      </c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8"/>
      <c r="AM431" s="20"/>
      <c r="AN431" s="18"/>
      <c r="AO431" s="18"/>
      <c r="AP431" s="18"/>
      <c r="AQ431" s="18"/>
      <c r="AR431" s="18"/>
      <c r="AS431" s="39"/>
      <c r="AT431" s="40"/>
      <c r="AU431" s="40"/>
      <c r="AV431" s="40"/>
      <c r="AW431" s="97">
        <v>44</v>
      </c>
      <c r="AX431" s="98"/>
      <c r="AY431" s="98"/>
      <c r="AZ431" s="98"/>
      <c r="BA431" s="98"/>
      <c r="BB431" s="99"/>
      <c r="BC431" s="97">
        <v>44</v>
      </c>
      <c r="BD431" s="98"/>
      <c r="BE431" s="98"/>
      <c r="BF431" s="98"/>
      <c r="BG431" s="98"/>
      <c r="BH431" s="99"/>
      <c r="BI431" s="94" t="s">
        <v>120</v>
      </c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6"/>
      <c r="CA431" s="17"/>
      <c r="CB431" s="17"/>
      <c r="CC431" s="17"/>
      <c r="CD431" s="17"/>
      <c r="CE431" s="55"/>
    </row>
    <row r="432" spans="1:83" ht="102.75" customHeight="1">
      <c r="A432" s="143"/>
      <c r="B432" s="144"/>
      <c r="C432" s="144"/>
      <c r="D432" s="145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5"/>
      <c r="P432" s="143"/>
      <c r="Q432" s="144"/>
      <c r="R432" s="144"/>
      <c r="S432" s="144"/>
      <c r="T432" s="144"/>
      <c r="U432" s="144"/>
      <c r="V432" s="144"/>
      <c r="W432" s="144"/>
      <c r="X432" s="144"/>
      <c r="Y432" s="145"/>
      <c r="Z432" s="103" t="s">
        <v>110</v>
      </c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5"/>
      <c r="AM432" s="20"/>
      <c r="AN432" s="18"/>
      <c r="AO432" s="18"/>
      <c r="AP432" s="18"/>
      <c r="AQ432" s="18"/>
      <c r="AR432" s="18"/>
      <c r="AS432" s="39"/>
      <c r="AT432" s="40"/>
      <c r="AU432" s="40"/>
      <c r="AV432" s="40"/>
      <c r="AW432" s="97">
        <v>70</v>
      </c>
      <c r="AX432" s="98"/>
      <c r="AY432" s="98"/>
      <c r="AZ432" s="98"/>
      <c r="BA432" s="98"/>
      <c r="BB432" s="99"/>
      <c r="BC432" s="97">
        <v>70</v>
      </c>
      <c r="BD432" s="98"/>
      <c r="BE432" s="98"/>
      <c r="BF432" s="98"/>
      <c r="BG432" s="98"/>
      <c r="BH432" s="99"/>
      <c r="BI432" s="97" t="s">
        <v>120</v>
      </c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  <c r="BT432" s="98"/>
      <c r="BU432" s="98"/>
      <c r="BV432" s="98"/>
      <c r="BW432" s="98"/>
      <c r="BX432" s="98"/>
      <c r="BY432" s="98"/>
      <c r="BZ432" s="99"/>
      <c r="CA432" s="17"/>
      <c r="CB432" s="17"/>
      <c r="CC432" s="17"/>
      <c r="CD432" s="17"/>
      <c r="CE432" s="55"/>
    </row>
    <row r="433" spans="1:83" ht="51.75" customHeight="1">
      <c r="A433" s="143"/>
      <c r="B433" s="144"/>
      <c r="C433" s="144"/>
      <c r="D433" s="145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5"/>
      <c r="P433" s="143"/>
      <c r="Q433" s="144"/>
      <c r="R433" s="144"/>
      <c r="S433" s="144"/>
      <c r="T433" s="144"/>
      <c r="U433" s="144"/>
      <c r="V433" s="144"/>
      <c r="W433" s="144"/>
      <c r="X433" s="144"/>
      <c r="Y433" s="145"/>
      <c r="Z433" s="115" t="s">
        <v>89</v>
      </c>
      <c r="AA433" s="116"/>
      <c r="AB433" s="116"/>
      <c r="AC433" s="116"/>
      <c r="AD433" s="116"/>
      <c r="AE433" s="116"/>
      <c r="AF433" s="116"/>
      <c r="AG433" s="116"/>
      <c r="AH433" s="116"/>
      <c r="AI433" s="116"/>
      <c r="AJ433" s="116"/>
      <c r="AK433" s="116"/>
      <c r="AL433" s="116"/>
      <c r="AM433" s="20"/>
      <c r="AN433" s="18"/>
      <c r="AO433" s="18"/>
      <c r="AP433" s="18"/>
      <c r="AQ433" s="18"/>
      <c r="AR433" s="18"/>
      <c r="AS433" s="39"/>
      <c r="AT433" s="40"/>
      <c r="AU433" s="40"/>
      <c r="AV433" s="40"/>
      <c r="AW433" s="97"/>
      <c r="AX433" s="98"/>
      <c r="AY433" s="98"/>
      <c r="AZ433" s="98"/>
      <c r="BA433" s="98"/>
      <c r="BB433" s="99"/>
      <c r="BC433" s="97"/>
      <c r="BD433" s="98"/>
      <c r="BE433" s="98"/>
      <c r="BF433" s="98"/>
      <c r="BG433" s="98"/>
      <c r="BH433" s="99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6"/>
      <c r="CA433" s="17"/>
      <c r="CB433" s="17"/>
      <c r="CC433" s="17"/>
      <c r="CD433" s="17"/>
      <c r="CE433" s="55"/>
    </row>
    <row r="434" spans="1:83" ht="31.5" customHeight="1">
      <c r="A434" s="143"/>
      <c r="B434" s="144"/>
      <c r="C434" s="144"/>
      <c r="D434" s="145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5"/>
      <c r="P434" s="143"/>
      <c r="Q434" s="144"/>
      <c r="R434" s="144"/>
      <c r="S434" s="144"/>
      <c r="T434" s="144"/>
      <c r="U434" s="144"/>
      <c r="V434" s="144"/>
      <c r="W434" s="144"/>
      <c r="X434" s="144"/>
      <c r="Y434" s="145"/>
      <c r="Z434" s="103" t="s">
        <v>74</v>
      </c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5"/>
      <c r="AM434" s="51"/>
      <c r="AN434" s="52"/>
      <c r="AO434" s="52"/>
      <c r="AP434" s="52"/>
      <c r="AQ434" s="52"/>
      <c r="AR434" s="52"/>
      <c r="AS434" s="21"/>
      <c r="AT434" s="22"/>
      <c r="AU434" s="22"/>
      <c r="AV434" s="22"/>
      <c r="AW434" s="97">
        <f>270+150</f>
        <v>420</v>
      </c>
      <c r="AX434" s="98"/>
      <c r="AY434" s="98"/>
      <c r="AZ434" s="98"/>
      <c r="BA434" s="98"/>
      <c r="BB434" s="99"/>
      <c r="BC434" s="97">
        <f>150+150</f>
        <v>300</v>
      </c>
      <c r="BD434" s="98"/>
      <c r="BE434" s="98"/>
      <c r="BF434" s="98"/>
      <c r="BG434" s="98"/>
      <c r="BH434" s="99"/>
      <c r="BI434" s="94" t="s">
        <v>111</v>
      </c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6"/>
      <c r="CA434" s="12"/>
      <c r="CB434" s="12"/>
      <c r="CC434" s="12"/>
      <c r="CD434" s="12"/>
      <c r="CE434" s="13"/>
    </row>
    <row r="435" spans="1:83" ht="31.5" customHeight="1">
      <c r="A435" s="143"/>
      <c r="B435" s="144"/>
      <c r="C435" s="144"/>
      <c r="D435" s="145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5"/>
      <c r="P435" s="143"/>
      <c r="Q435" s="144"/>
      <c r="R435" s="144"/>
      <c r="S435" s="144"/>
      <c r="T435" s="144"/>
      <c r="U435" s="144"/>
      <c r="V435" s="144"/>
      <c r="W435" s="144"/>
      <c r="X435" s="144"/>
      <c r="Y435" s="145"/>
      <c r="Z435" s="103" t="s">
        <v>82</v>
      </c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5"/>
      <c r="AM435" s="20"/>
      <c r="AN435" s="18"/>
      <c r="AO435" s="18"/>
      <c r="AP435" s="18"/>
      <c r="AQ435" s="18"/>
      <c r="AR435" s="18"/>
      <c r="AS435" s="39"/>
      <c r="AT435" s="40"/>
      <c r="AU435" s="40"/>
      <c r="AV435" s="40"/>
      <c r="AW435" s="97">
        <f>270+150</f>
        <v>420</v>
      </c>
      <c r="AX435" s="98"/>
      <c r="AY435" s="98"/>
      <c r="AZ435" s="98"/>
      <c r="BA435" s="98"/>
      <c r="BB435" s="99"/>
      <c r="BC435" s="97">
        <f>150+162</f>
        <v>312</v>
      </c>
      <c r="BD435" s="98"/>
      <c r="BE435" s="98"/>
      <c r="BF435" s="98"/>
      <c r="BG435" s="98"/>
      <c r="BH435" s="99"/>
      <c r="BI435" s="94" t="s">
        <v>111</v>
      </c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6"/>
      <c r="CA435" s="17"/>
      <c r="CB435" s="17"/>
      <c r="CC435" s="17"/>
      <c r="CD435" s="17"/>
      <c r="CE435" s="55"/>
    </row>
    <row r="436" spans="1:83" ht="51.75" customHeight="1">
      <c r="A436" s="143"/>
      <c r="B436" s="144"/>
      <c r="C436" s="144"/>
      <c r="D436" s="145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5"/>
      <c r="P436" s="143"/>
      <c r="Q436" s="144"/>
      <c r="R436" s="144"/>
      <c r="S436" s="144"/>
      <c r="T436" s="144"/>
      <c r="U436" s="144"/>
      <c r="V436" s="144"/>
      <c r="W436" s="144"/>
      <c r="X436" s="144"/>
      <c r="Y436" s="145"/>
      <c r="Z436" s="106" t="s">
        <v>83</v>
      </c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8"/>
      <c r="AM436" s="20"/>
      <c r="AN436" s="18"/>
      <c r="AO436" s="18"/>
      <c r="AP436" s="18"/>
      <c r="AQ436" s="18"/>
      <c r="AR436" s="18"/>
      <c r="AS436" s="39"/>
      <c r="AT436" s="40"/>
      <c r="AU436" s="40"/>
      <c r="AV436" s="40"/>
      <c r="AW436" s="97">
        <f>80+100</f>
        <v>180</v>
      </c>
      <c r="AX436" s="98"/>
      <c r="AY436" s="98"/>
      <c r="AZ436" s="98"/>
      <c r="BA436" s="98"/>
      <c r="BB436" s="99"/>
      <c r="BC436" s="97">
        <f>108+277</f>
        <v>385</v>
      </c>
      <c r="BD436" s="98"/>
      <c r="BE436" s="98"/>
      <c r="BF436" s="98"/>
      <c r="BG436" s="98"/>
      <c r="BH436" s="99"/>
      <c r="BI436" s="94" t="s">
        <v>139</v>
      </c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6"/>
      <c r="CA436" s="17"/>
      <c r="CB436" s="17"/>
      <c r="CC436" s="17"/>
      <c r="CD436" s="17"/>
      <c r="CE436" s="55"/>
    </row>
    <row r="437" spans="1:83" ht="31.5" customHeight="1">
      <c r="A437" s="143"/>
      <c r="B437" s="144"/>
      <c r="C437" s="144"/>
      <c r="D437" s="145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5"/>
      <c r="P437" s="143"/>
      <c r="Q437" s="144"/>
      <c r="R437" s="144"/>
      <c r="S437" s="144"/>
      <c r="T437" s="144"/>
      <c r="U437" s="144"/>
      <c r="V437" s="144"/>
      <c r="W437" s="144"/>
      <c r="X437" s="144"/>
      <c r="Y437" s="145"/>
      <c r="Z437" s="106" t="s">
        <v>78</v>
      </c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8"/>
      <c r="AM437" s="59"/>
      <c r="AN437" s="60"/>
      <c r="AO437" s="60"/>
      <c r="AP437" s="60"/>
      <c r="AQ437" s="60"/>
      <c r="AR437" s="60"/>
      <c r="AS437" s="27"/>
      <c r="AT437" s="28"/>
      <c r="AU437" s="28"/>
      <c r="AV437" s="28"/>
      <c r="AW437" s="97">
        <f>80+100</f>
        <v>180</v>
      </c>
      <c r="AX437" s="98"/>
      <c r="AY437" s="98"/>
      <c r="AZ437" s="98"/>
      <c r="BA437" s="98"/>
      <c r="BB437" s="99"/>
      <c r="BC437" s="97">
        <f>10+12</f>
        <v>22</v>
      </c>
      <c r="BD437" s="98"/>
      <c r="BE437" s="98"/>
      <c r="BF437" s="98"/>
      <c r="BG437" s="98"/>
      <c r="BH437" s="99"/>
      <c r="BI437" s="94" t="s">
        <v>111</v>
      </c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6"/>
      <c r="CA437" s="43"/>
      <c r="CB437" s="43"/>
      <c r="CC437" s="43"/>
      <c r="CD437" s="43"/>
      <c r="CE437" s="44"/>
    </row>
    <row r="438" spans="1:83" ht="26.25" customHeight="1">
      <c r="A438" s="143"/>
      <c r="B438" s="144"/>
      <c r="C438" s="144"/>
      <c r="D438" s="145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5"/>
      <c r="P438" s="143"/>
      <c r="Q438" s="144"/>
      <c r="R438" s="144"/>
      <c r="S438" s="144"/>
      <c r="T438" s="144"/>
      <c r="U438" s="144"/>
      <c r="V438" s="144"/>
      <c r="W438" s="144"/>
      <c r="X438" s="144"/>
      <c r="Y438" s="145"/>
      <c r="Z438" s="179" t="s">
        <v>90</v>
      </c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62"/>
      <c r="AN438" s="63"/>
      <c r="AO438" s="63"/>
      <c r="AP438" s="63"/>
      <c r="AQ438" s="63"/>
      <c r="AR438" s="63"/>
      <c r="AS438" s="21"/>
      <c r="AT438" s="22"/>
      <c r="AU438" s="22"/>
      <c r="AV438" s="22"/>
      <c r="AW438" s="97"/>
      <c r="AX438" s="98"/>
      <c r="AY438" s="98"/>
      <c r="AZ438" s="98"/>
      <c r="BA438" s="98"/>
      <c r="BB438" s="99"/>
      <c r="BC438" s="97"/>
      <c r="BD438" s="98"/>
      <c r="BE438" s="98"/>
      <c r="BF438" s="98"/>
      <c r="BG438" s="98"/>
      <c r="BH438" s="99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6"/>
      <c r="CA438" s="12"/>
      <c r="CB438" s="12"/>
      <c r="CC438" s="12"/>
      <c r="CD438" s="12"/>
      <c r="CE438" s="13"/>
    </row>
    <row r="439" spans="1:83" ht="42" customHeight="1">
      <c r="A439" s="143"/>
      <c r="B439" s="144"/>
      <c r="C439" s="144"/>
      <c r="D439" s="145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5"/>
      <c r="P439" s="143"/>
      <c r="Q439" s="144"/>
      <c r="R439" s="144"/>
      <c r="S439" s="144"/>
      <c r="T439" s="144"/>
      <c r="U439" s="144"/>
      <c r="V439" s="144"/>
      <c r="W439" s="144"/>
      <c r="X439" s="144"/>
      <c r="Y439" s="145"/>
      <c r="Z439" s="103" t="s">
        <v>74</v>
      </c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5"/>
      <c r="AM439" s="20"/>
      <c r="AN439" s="18"/>
      <c r="AO439" s="18"/>
      <c r="AP439" s="18"/>
      <c r="AQ439" s="18"/>
      <c r="AR439" s="18"/>
      <c r="AS439" s="39"/>
      <c r="AT439" s="40"/>
      <c r="AU439" s="40"/>
      <c r="AV439" s="40"/>
      <c r="AW439" s="97">
        <v>35</v>
      </c>
      <c r="AX439" s="98"/>
      <c r="AY439" s="98"/>
      <c r="AZ439" s="98"/>
      <c r="BA439" s="98"/>
      <c r="BB439" s="99"/>
      <c r="BC439" s="97">
        <v>35</v>
      </c>
      <c r="BD439" s="98"/>
      <c r="BE439" s="98"/>
      <c r="BF439" s="98"/>
      <c r="BG439" s="98"/>
      <c r="BH439" s="99"/>
      <c r="BI439" s="97" t="s">
        <v>120</v>
      </c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9"/>
      <c r="CA439" s="17"/>
      <c r="CB439" s="17"/>
      <c r="CC439" s="17"/>
      <c r="CD439" s="17"/>
      <c r="CE439" s="55"/>
    </row>
    <row r="440" spans="1:83" ht="37.5" customHeight="1">
      <c r="A440" s="143"/>
      <c r="B440" s="144"/>
      <c r="C440" s="144"/>
      <c r="D440" s="145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5"/>
      <c r="P440" s="143"/>
      <c r="Q440" s="144"/>
      <c r="R440" s="144"/>
      <c r="S440" s="144"/>
      <c r="T440" s="144"/>
      <c r="U440" s="144"/>
      <c r="V440" s="144"/>
      <c r="W440" s="144"/>
      <c r="X440" s="144"/>
      <c r="Y440" s="145"/>
      <c r="Z440" s="103" t="s">
        <v>82</v>
      </c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5"/>
      <c r="AM440" s="125"/>
      <c r="AN440" s="126"/>
      <c r="AO440" s="126"/>
      <c r="AP440" s="126"/>
      <c r="AQ440" s="126"/>
      <c r="AR440" s="127"/>
      <c r="AS440" s="100"/>
      <c r="AT440" s="101"/>
      <c r="AU440" s="101"/>
      <c r="AV440" s="102"/>
      <c r="AW440" s="97">
        <v>35</v>
      </c>
      <c r="AX440" s="98"/>
      <c r="AY440" s="98"/>
      <c r="AZ440" s="98"/>
      <c r="BA440" s="98"/>
      <c r="BB440" s="99"/>
      <c r="BC440" s="97">
        <v>35</v>
      </c>
      <c r="BD440" s="98"/>
      <c r="BE440" s="98"/>
      <c r="BF440" s="98"/>
      <c r="BG440" s="98"/>
      <c r="BH440" s="99"/>
      <c r="BI440" s="97" t="s">
        <v>120</v>
      </c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9"/>
      <c r="CA440" s="121"/>
      <c r="CB440" s="122"/>
      <c r="CC440" s="122"/>
      <c r="CD440" s="122"/>
      <c r="CE440" s="123"/>
    </row>
    <row r="441" spans="1:83" ht="37.5" customHeight="1">
      <c r="A441" s="143"/>
      <c r="B441" s="144"/>
      <c r="C441" s="144"/>
      <c r="D441" s="145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5"/>
      <c r="P441" s="143"/>
      <c r="Q441" s="144"/>
      <c r="R441" s="144"/>
      <c r="S441" s="144"/>
      <c r="T441" s="144"/>
      <c r="U441" s="144"/>
      <c r="V441" s="144"/>
      <c r="W441" s="144"/>
      <c r="X441" s="144"/>
      <c r="Y441" s="145"/>
      <c r="Z441" s="106" t="s">
        <v>83</v>
      </c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8"/>
      <c r="AM441" s="59"/>
      <c r="AN441" s="60"/>
      <c r="AO441" s="60"/>
      <c r="AP441" s="60"/>
      <c r="AQ441" s="60"/>
      <c r="AR441" s="60"/>
      <c r="AS441" s="27"/>
      <c r="AT441" s="28"/>
      <c r="AU441" s="28"/>
      <c r="AV441" s="28"/>
      <c r="AW441" s="97">
        <v>15</v>
      </c>
      <c r="AX441" s="98"/>
      <c r="AY441" s="98"/>
      <c r="AZ441" s="98"/>
      <c r="BA441" s="98"/>
      <c r="BB441" s="99"/>
      <c r="BC441" s="97">
        <v>0</v>
      </c>
      <c r="BD441" s="98"/>
      <c r="BE441" s="98"/>
      <c r="BF441" s="98"/>
      <c r="BG441" s="98"/>
      <c r="BH441" s="99"/>
      <c r="BI441" s="94" t="s">
        <v>111</v>
      </c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6"/>
      <c r="CA441" s="134"/>
      <c r="CB441" s="135"/>
      <c r="CC441" s="135"/>
      <c r="CD441" s="135"/>
      <c r="CE441" s="136"/>
    </row>
    <row r="442" spans="1:83" ht="27.75" customHeight="1">
      <c r="A442" s="143"/>
      <c r="B442" s="144"/>
      <c r="C442" s="144"/>
      <c r="D442" s="145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5"/>
      <c r="P442" s="143"/>
      <c r="Q442" s="144"/>
      <c r="R442" s="144"/>
      <c r="S442" s="144"/>
      <c r="T442" s="144"/>
      <c r="U442" s="144"/>
      <c r="V442" s="144"/>
      <c r="W442" s="144"/>
      <c r="X442" s="144"/>
      <c r="Y442" s="145"/>
      <c r="Z442" s="106" t="s">
        <v>78</v>
      </c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8"/>
      <c r="AM442" s="20"/>
      <c r="AN442" s="18"/>
      <c r="AO442" s="18"/>
      <c r="AP442" s="18"/>
      <c r="AQ442" s="18"/>
      <c r="AR442" s="18"/>
      <c r="AS442" s="39"/>
      <c r="AT442" s="40"/>
      <c r="AU442" s="40"/>
      <c r="AV442" s="40"/>
      <c r="AW442" s="97">
        <v>10</v>
      </c>
      <c r="AX442" s="98"/>
      <c r="AY442" s="98"/>
      <c r="AZ442" s="98"/>
      <c r="BA442" s="98"/>
      <c r="BB442" s="99"/>
      <c r="BC442" s="97">
        <v>10</v>
      </c>
      <c r="BD442" s="98"/>
      <c r="BE442" s="98"/>
      <c r="BF442" s="98"/>
      <c r="BG442" s="98"/>
      <c r="BH442" s="99"/>
      <c r="BI442" s="97" t="s">
        <v>120</v>
      </c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9"/>
      <c r="CA442" s="17"/>
      <c r="CB442" s="17"/>
      <c r="CC442" s="17"/>
      <c r="CD442" s="17"/>
      <c r="CE442" s="55"/>
    </row>
    <row r="443" spans="1:83" ht="105" customHeight="1">
      <c r="A443" s="143"/>
      <c r="B443" s="144"/>
      <c r="C443" s="144"/>
      <c r="D443" s="145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5"/>
      <c r="P443" s="143"/>
      <c r="Q443" s="144"/>
      <c r="R443" s="144"/>
      <c r="S443" s="144"/>
      <c r="T443" s="144"/>
      <c r="U443" s="144"/>
      <c r="V443" s="144"/>
      <c r="W443" s="144"/>
      <c r="X443" s="144"/>
      <c r="Y443" s="145"/>
      <c r="Z443" s="106" t="s">
        <v>110</v>
      </c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8"/>
      <c r="AM443" s="20"/>
      <c r="AN443" s="18"/>
      <c r="AO443" s="18"/>
      <c r="AP443" s="18"/>
      <c r="AQ443" s="18"/>
      <c r="AR443" s="18"/>
      <c r="AS443" s="39"/>
      <c r="AT443" s="40"/>
      <c r="AU443" s="40"/>
      <c r="AV443" s="40"/>
      <c r="AW443" s="97">
        <v>16</v>
      </c>
      <c r="AX443" s="98"/>
      <c r="AY443" s="98"/>
      <c r="AZ443" s="98"/>
      <c r="BA443" s="98"/>
      <c r="BB443" s="99"/>
      <c r="BC443" s="97">
        <v>16</v>
      </c>
      <c r="BD443" s="98"/>
      <c r="BE443" s="98"/>
      <c r="BF443" s="98"/>
      <c r="BG443" s="98"/>
      <c r="BH443" s="99"/>
      <c r="BI443" s="97" t="s">
        <v>120</v>
      </c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9"/>
      <c r="CA443" s="17"/>
      <c r="CB443" s="17"/>
      <c r="CC443" s="17"/>
      <c r="CD443" s="17"/>
      <c r="CE443" s="55"/>
    </row>
    <row r="444" spans="1:83" ht="36.75" customHeight="1">
      <c r="A444" s="143"/>
      <c r="B444" s="144"/>
      <c r="C444" s="144"/>
      <c r="D444" s="145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5"/>
      <c r="P444" s="143"/>
      <c r="Q444" s="144"/>
      <c r="R444" s="144"/>
      <c r="S444" s="144"/>
      <c r="T444" s="144"/>
      <c r="U444" s="144"/>
      <c r="V444" s="144"/>
      <c r="W444" s="144"/>
      <c r="X444" s="144"/>
      <c r="Y444" s="145"/>
      <c r="Z444" s="179" t="s">
        <v>91</v>
      </c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56"/>
      <c r="AN444" s="57"/>
      <c r="AO444" s="57"/>
      <c r="AP444" s="57"/>
      <c r="AQ444" s="57"/>
      <c r="AR444" s="57"/>
      <c r="AS444" s="33"/>
      <c r="AT444" s="34"/>
      <c r="AU444" s="34"/>
      <c r="AV444" s="34"/>
      <c r="AW444" s="97"/>
      <c r="AX444" s="98"/>
      <c r="AY444" s="98"/>
      <c r="AZ444" s="98"/>
      <c r="BA444" s="98"/>
      <c r="BB444" s="99"/>
      <c r="BC444" s="97"/>
      <c r="BD444" s="98"/>
      <c r="BE444" s="98"/>
      <c r="BF444" s="98"/>
      <c r="BG444" s="98"/>
      <c r="BH444" s="99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8"/>
      <c r="CA444" s="10"/>
      <c r="CB444" s="10"/>
      <c r="CC444" s="10"/>
      <c r="CD444" s="10"/>
      <c r="CE444" s="15"/>
    </row>
    <row r="445" spans="1:83" ht="29.25" customHeight="1">
      <c r="A445" s="143"/>
      <c r="B445" s="144"/>
      <c r="C445" s="144"/>
      <c r="D445" s="145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5"/>
      <c r="P445" s="143"/>
      <c r="Q445" s="144"/>
      <c r="R445" s="144"/>
      <c r="S445" s="144"/>
      <c r="T445" s="144"/>
      <c r="U445" s="144"/>
      <c r="V445" s="144"/>
      <c r="W445" s="144"/>
      <c r="X445" s="144"/>
      <c r="Y445" s="145"/>
      <c r="Z445" s="103" t="s">
        <v>74</v>
      </c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5"/>
      <c r="AM445" s="51"/>
      <c r="AN445" s="52"/>
      <c r="AO445" s="52"/>
      <c r="AP445" s="52"/>
      <c r="AQ445" s="52"/>
      <c r="AR445" s="52"/>
      <c r="AS445" s="21"/>
      <c r="AT445" s="22"/>
      <c r="AU445" s="22"/>
      <c r="AV445" s="22"/>
      <c r="AW445" s="97">
        <v>22</v>
      </c>
      <c r="AX445" s="98"/>
      <c r="AY445" s="98"/>
      <c r="AZ445" s="98"/>
      <c r="BA445" s="98"/>
      <c r="BB445" s="99"/>
      <c r="BC445" s="97">
        <v>21</v>
      </c>
      <c r="BD445" s="98"/>
      <c r="BE445" s="98"/>
      <c r="BF445" s="98"/>
      <c r="BG445" s="98"/>
      <c r="BH445" s="99"/>
      <c r="BI445" s="94" t="s">
        <v>111</v>
      </c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6"/>
      <c r="CA445" s="12"/>
      <c r="CB445" s="12"/>
      <c r="CC445" s="12"/>
      <c r="CD445" s="12"/>
      <c r="CE445" s="13"/>
    </row>
    <row r="446" spans="1:83" ht="29.25" customHeight="1">
      <c r="A446" s="143"/>
      <c r="B446" s="144"/>
      <c r="C446" s="144"/>
      <c r="D446" s="145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5"/>
      <c r="P446" s="143"/>
      <c r="Q446" s="144"/>
      <c r="R446" s="144"/>
      <c r="S446" s="144"/>
      <c r="T446" s="144"/>
      <c r="U446" s="144"/>
      <c r="V446" s="144"/>
      <c r="W446" s="144"/>
      <c r="X446" s="144"/>
      <c r="Y446" s="145"/>
      <c r="Z446" s="103" t="s">
        <v>82</v>
      </c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5"/>
      <c r="AM446" s="20"/>
      <c r="AN446" s="18"/>
      <c r="AO446" s="18"/>
      <c r="AP446" s="18"/>
      <c r="AQ446" s="18"/>
      <c r="AR446" s="18"/>
      <c r="AS446" s="39"/>
      <c r="AT446" s="40"/>
      <c r="AU446" s="40"/>
      <c r="AV446" s="40"/>
      <c r="AW446" s="97">
        <v>22</v>
      </c>
      <c r="AX446" s="98"/>
      <c r="AY446" s="98"/>
      <c r="AZ446" s="98"/>
      <c r="BA446" s="98"/>
      <c r="BB446" s="99"/>
      <c r="BC446" s="97">
        <v>21</v>
      </c>
      <c r="BD446" s="98"/>
      <c r="BE446" s="98"/>
      <c r="BF446" s="98"/>
      <c r="BG446" s="98"/>
      <c r="BH446" s="99"/>
      <c r="BI446" s="94" t="s">
        <v>111</v>
      </c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6"/>
      <c r="CA446" s="17"/>
      <c r="CB446" s="17"/>
      <c r="CC446" s="17"/>
      <c r="CD446" s="17"/>
      <c r="CE446" s="55"/>
    </row>
    <row r="447" spans="1:83" ht="29.25" customHeight="1">
      <c r="A447" s="143"/>
      <c r="B447" s="144"/>
      <c r="C447" s="144"/>
      <c r="D447" s="145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5"/>
      <c r="P447" s="143"/>
      <c r="Q447" s="144"/>
      <c r="R447" s="144"/>
      <c r="S447" s="144"/>
      <c r="T447" s="144"/>
      <c r="U447" s="144"/>
      <c r="V447" s="144"/>
      <c r="W447" s="144"/>
      <c r="X447" s="144"/>
      <c r="Y447" s="145"/>
      <c r="Z447" s="106" t="s">
        <v>83</v>
      </c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8"/>
      <c r="AM447" s="20"/>
      <c r="AN447" s="18"/>
      <c r="AO447" s="18"/>
      <c r="AP447" s="18"/>
      <c r="AQ447" s="18"/>
      <c r="AR447" s="18"/>
      <c r="AS447" s="39"/>
      <c r="AT447" s="40"/>
      <c r="AU447" s="40"/>
      <c r="AV447" s="40"/>
      <c r="AW447" s="97">
        <v>22</v>
      </c>
      <c r="AX447" s="98"/>
      <c r="AY447" s="98"/>
      <c r="AZ447" s="98"/>
      <c r="BA447" s="98"/>
      <c r="BB447" s="99"/>
      <c r="BC447" s="97">
        <v>21</v>
      </c>
      <c r="BD447" s="98"/>
      <c r="BE447" s="98"/>
      <c r="BF447" s="98"/>
      <c r="BG447" s="98"/>
      <c r="BH447" s="99"/>
      <c r="BI447" s="94" t="s">
        <v>111</v>
      </c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6"/>
      <c r="CA447" s="17"/>
      <c r="CB447" s="17"/>
      <c r="CC447" s="17"/>
      <c r="CD447" s="17"/>
      <c r="CE447" s="55"/>
    </row>
    <row r="448" spans="1:83" ht="29.25" customHeight="1">
      <c r="A448" s="143"/>
      <c r="B448" s="144"/>
      <c r="C448" s="144"/>
      <c r="D448" s="145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5"/>
      <c r="P448" s="143"/>
      <c r="Q448" s="144"/>
      <c r="R448" s="144"/>
      <c r="S448" s="144"/>
      <c r="T448" s="144"/>
      <c r="U448" s="144"/>
      <c r="V448" s="144"/>
      <c r="W448" s="144"/>
      <c r="X448" s="144"/>
      <c r="Y448" s="145"/>
      <c r="Z448" s="103" t="s">
        <v>78</v>
      </c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5"/>
      <c r="AM448" s="20"/>
      <c r="AN448" s="18"/>
      <c r="AO448" s="18"/>
      <c r="AP448" s="18"/>
      <c r="AQ448" s="18"/>
      <c r="AR448" s="18"/>
      <c r="AS448" s="39"/>
      <c r="AT448" s="40"/>
      <c r="AU448" s="40"/>
      <c r="AV448" s="41"/>
      <c r="AW448" s="97">
        <v>22</v>
      </c>
      <c r="AX448" s="98"/>
      <c r="AY448" s="98"/>
      <c r="AZ448" s="98"/>
      <c r="BA448" s="98"/>
      <c r="BB448" s="99"/>
      <c r="BC448" s="97">
        <v>21</v>
      </c>
      <c r="BD448" s="98"/>
      <c r="BE448" s="98"/>
      <c r="BF448" s="98"/>
      <c r="BG448" s="98"/>
      <c r="BH448" s="99"/>
      <c r="BI448" s="94" t="s">
        <v>111</v>
      </c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6"/>
      <c r="CA448" s="54"/>
      <c r="CB448" s="17"/>
      <c r="CC448" s="17"/>
      <c r="CD448" s="17"/>
      <c r="CE448" s="55"/>
    </row>
    <row r="449" spans="1:83" ht="33.75" customHeight="1">
      <c r="A449" s="143"/>
      <c r="B449" s="144"/>
      <c r="C449" s="144"/>
      <c r="D449" s="145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5"/>
      <c r="P449" s="143"/>
      <c r="Q449" s="144"/>
      <c r="R449" s="144"/>
      <c r="S449" s="144"/>
      <c r="T449" s="144"/>
      <c r="U449" s="144"/>
      <c r="V449" s="144"/>
      <c r="W449" s="144"/>
      <c r="X449" s="144"/>
      <c r="Y449" s="145"/>
      <c r="Z449" s="179" t="s">
        <v>100</v>
      </c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56"/>
      <c r="AN449" s="57"/>
      <c r="AO449" s="57"/>
      <c r="AP449" s="57"/>
      <c r="AQ449" s="57"/>
      <c r="AR449" s="57"/>
      <c r="AS449" s="33"/>
      <c r="AT449" s="34"/>
      <c r="AU449" s="34"/>
      <c r="AV449" s="34"/>
      <c r="AW449" s="97"/>
      <c r="AX449" s="98"/>
      <c r="AY449" s="98"/>
      <c r="AZ449" s="98"/>
      <c r="BA449" s="98"/>
      <c r="BB449" s="99"/>
      <c r="BC449" s="97"/>
      <c r="BD449" s="98"/>
      <c r="BE449" s="98"/>
      <c r="BF449" s="98"/>
      <c r="BG449" s="98"/>
      <c r="BH449" s="99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8"/>
      <c r="CA449" s="10"/>
      <c r="CB449" s="10"/>
      <c r="CC449" s="10"/>
      <c r="CD449" s="10"/>
      <c r="CE449" s="15"/>
    </row>
    <row r="450" spans="1:83" ht="36" customHeight="1">
      <c r="A450" s="143"/>
      <c r="B450" s="144"/>
      <c r="C450" s="144"/>
      <c r="D450" s="145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5"/>
      <c r="P450" s="143"/>
      <c r="Q450" s="144"/>
      <c r="R450" s="144"/>
      <c r="S450" s="144"/>
      <c r="T450" s="144"/>
      <c r="U450" s="144"/>
      <c r="V450" s="144"/>
      <c r="W450" s="144"/>
      <c r="X450" s="144"/>
      <c r="Y450" s="145"/>
      <c r="Z450" s="103" t="s">
        <v>74</v>
      </c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5"/>
      <c r="AM450" s="51"/>
      <c r="AN450" s="52"/>
      <c r="AO450" s="52"/>
      <c r="AP450" s="52"/>
      <c r="AQ450" s="52"/>
      <c r="AR450" s="52"/>
      <c r="AS450" s="21"/>
      <c r="AT450" s="22"/>
      <c r="AU450" s="22"/>
      <c r="AV450" s="22"/>
      <c r="AW450" s="97">
        <v>20</v>
      </c>
      <c r="AX450" s="98"/>
      <c r="AY450" s="98"/>
      <c r="AZ450" s="98"/>
      <c r="BA450" s="98"/>
      <c r="BB450" s="99"/>
      <c r="BC450" s="97">
        <v>19</v>
      </c>
      <c r="BD450" s="98"/>
      <c r="BE450" s="98"/>
      <c r="BF450" s="98"/>
      <c r="BG450" s="98"/>
      <c r="BH450" s="99"/>
      <c r="BI450" s="94" t="s">
        <v>111</v>
      </c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6"/>
      <c r="CA450" s="12"/>
      <c r="CB450" s="12"/>
      <c r="CC450" s="12"/>
      <c r="CD450" s="12"/>
      <c r="CE450" s="13"/>
    </row>
    <row r="451" spans="1:83" ht="37.5" customHeight="1">
      <c r="A451" s="143"/>
      <c r="B451" s="144"/>
      <c r="C451" s="144"/>
      <c r="D451" s="145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5"/>
      <c r="P451" s="143"/>
      <c r="Q451" s="144"/>
      <c r="R451" s="144"/>
      <c r="S451" s="144"/>
      <c r="T451" s="144"/>
      <c r="U451" s="144"/>
      <c r="V451" s="144"/>
      <c r="W451" s="144"/>
      <c r="X451" s="144"/>
      <c r="Y451" s="145"/>
      <c r="Z451" s="103" t="s">
        <v>82</v>
      </c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5"/>
      <c r="AM451" s="20"/>
      <c r="AN451" s="18"/>
      <c r="AO451" s="18"/>
      <c r="AP451" s="18"/>
      <c r="AQ451" s="18"/>
      <c r="AR451" s="18"/>
      <c r="AS451" s="39"/>
      <c r="AT451" s="40"/>
      <c r="AU451" s="40"/>
      <c r="AV451" s="40"/>
      <c r="AW451" s="97">
        <v>20</v>
      </c>
      <c r="AX451" s="98"/>
      <c r="AY451" s="98"/>
      <c r="AZ451" s="98"/>
      <c r="BA451" s="98"/>
      <c r="BB451" s="99"/>
      <c r="BC451" s="97">
        <v>19</v>
      </c>
      <c r="BD451" s="98"/>
      <c r="BE451" s="98"/>
      <c r="BF451" s="98"/>
      <c r="BG451" s="98"/>
      <c r="BH451" s="99"/>
      <c r="BI451" s="94" t="s">
        <v>111</v>
      </c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6"/>
      <c r="CA451" s="54"/>
      <c r="CB451" s="17"/>
      <c r="CC451" s="17"/>
      <c r="CD451" s="17"/>
      <c r="CE451" s="55"/>
    </row>
    <row r="452" spans="1:83" ht="37.5" customHeight="1">
      <c r="A452" s="143"/>
      <c r="B452" s="144"/>
      <c r="C452" s="144"/>
      <c r="D452" s="145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5"/>
      <c r="P452" s="143"/>
      <c r="Q452" s="144"/>
      <c r="R452" s="144"/>
      <c r="S452" s="144"/>
      <c r="T452" s="144"/>
      <c r="U452" s="144"/>
      <c r="V452" s="144"/>
      <c r="W452" s="144"/>
      <c r="X452" s="144"/>
      <c r="Y452" s="145"/>
      <c r="Z452" s="106" t="s">
        <v>83</v>
      </c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8"/>
      <c r="AM452" s="20"/>
      <c r="AN452" s="18"/>
      <c r="AO452" s="18"/>
      <c r="AP452" s="18"/>
      <c r="AQ452" s="18"/>
      <c r="AR452" s="18"/>
      <c r="AS452" s="39"/>
      <c r="AT452" s="40"/>
      <c r="AU452" s="40"/>
      <c r="AV452" s="40"/>
      <c r="AW452" s="97">
        <v>20</v>
      </c>
      <c r="AX452" s="98"/>
      <c r="AY452" s="98"/>
      <c r="AZ452" s="98"/>
      <c r="BA452" s="98"/>
      <c r="BB452" s="99"/>
      <c r="BC452" s="97">
        <v>19</v>
      </c>
      <c r="BD452" s="98"/>
      <c r="BE452" s="98"/>
      <c r="BF452" s="98"/>
      <c r="BG452" s="98"/>
      <c r="BH452" s="99"/>
      <c r="BI452" s="94" t="s">
        <v>111</v>
      </c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6"/>
      <c r="CA452" s="17"/>
      <c r="CB452" s="17"/>
      <c r="CC452" s="17"/>
      <c r="CD452" s="17"/>
      <c r="CE452" s="55"/>
    </row>
    <row r="453" spans="1:83" ht="39.75" customHeight="1">
      <c r="A453" s="137"/>
      <c r="B453" s="138"/>
      <c r="C453" s="138"/>
      <c r="D453" s="139"/>
      <c r="E453" s="137"/>
      <c r="F453" s="138"/>
      <c r="G453" s="138"/>
      <c r="H453" s="138"/>
      <c r="I453" s="138"/>
      <c r="J453" s="138"/>
      <c r="K453" s="138"/>
      <c r="L453" s="138"/>
      <c r="M453" s="138"/>
      <c r="N453" s="138"/>
      <c r="O453" s="139"/>
      <c r="P453" s="137"/>
      <c r="Q453" s="138"/>
      <c r="R453" s="138"/>
      <c r="S453" s="138"/>
      <c r="T453" s="138"/>
      <c r="U453" s="138"/>
      <c r="V453" s="138"/>
      <c r="W453" s="138"/>
      <c r="X453" s="138"/>
      <c r="Y453" s="139"/>
      <c r="Z453" s="103" t="s">
        <v>78</v>
      </c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5"/>
      <c r="AM453" s="20"/>
      <c r="AN453" s="18"/>
      <c r="AO453" s="18"/>
      <c r="AP453" s="18"/>
      <c r="AQ453" s="18"/>
      <c r="AR453" s="18"/>
      <c r="AS453" s="39"/>
      <c r="AT453" s="40"/>
      <c r="AU453" s="40"/>
      <c r="AV453" s="40"/>
      <c r="AW453" s="97">
        <v>16</v>
      </c>
      <c r="AX453" s="98"/>
      <c r="AY453" s="98"/>
      <c r="AZ453" s="98"/>
      <c r="BA453" s="98"/>
      <c r="BB453" s="99"/>
      <c r="BC453" s="97">
        <v>16</v>
      </c>
      <c r="BD453" s="98"/>
      <c r="BE453" s="98"/>
      <c r="BF453" s="98"/>
      <c r="BG453" s="98"/>
      <c r="BH453" s="99"/>
      <c r="BI453" s="97" t="s">
        <v>120</v>
      </c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9"/>
      <c r="CA453" s="17"/>
      <c r="CB453" s="17"/>
      <c r="CC453" s="17"/>
      <c r="CD453" s="17"/>
      <c r="CE453" s="55"/>
    </row>
    <row r="454" spans="1:83" ht="66.75" customHeight="1">
      <c r="A454" s="128"/>
      <c r="B454" s="129"/>
      <c r="C454" s="129"/>
      <c r="D454" s="130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30"/>
      <c r="P454" s="128"/>
      <c r="Q454" s="129"/>
      <c r="R454" s="129"/>
      <c r="S454" s="129"/>
      <c r="T454" s="129"/>
      <c r="U454" s="129"/>
      <c r="V454" s="129"/>
      <c r="W454" s="129"/>
      <c r="X454" s="129"/>
      <c r="Y454" s="130"/>
      <c r="Z454" s="115" t="s">
        <v>92</v>
      </c>
      <c r="AA454" s="116"/>
      <c r="AB454" s="116"/>
      <c r="AC454" s="116"/>
      <c r="AD454" s="116"/>
      <c r="AE454" s="116"/>
      <c r="AF454" s="116"/>
      <c r="AG454" s="116"/>
      <c r="AH454" s="116"/>
      <c r="AI454" s="116"/>
      <c r="AJ454" s="116"/>
      <c r="AK454" s="116"/>
      <c r="AL454" s="116"/>
      <c r="AM454" s="20"/>
      <c r="AN454" s="18"/>
      <c r="AO454" s="18"/>
      <c r="AP454" s="18"/>
      <c r="AQ454" s="18"/>
      <c r="AR454" s="18"/>
      <c r="AS454" s="39"/>
      <c r="AT454" s="40"/>
      <c r="AU454" s="40"/>
      <c r="AV454" s="40"/>
      <c r="AW454" s="97"/>
      <c r="AX454" s="98"/>
      <c r="AY454" s="98"/>
      <c r="AZ454" s="98"/>
      <c r="BA454" s="98"/>
      <c r="BB454" s="99"/>
      <c r="BC454" s="97"/>
      <c r="BD454" s="98"/>
      <c r="BE454" s="98"/>
      <c r="BF454" s="98"/>
      <c r="BG454" s="98"/>
      <c r="BH454" s="99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6"/>
      <c r="CA454" s="17"/>
      <c r="CB454" s="17"/>
      <c r="CC454" s="17"/>
      <c r="CD454" s="17"/>
      <c r="CE454" s="55"/>
    </row>
    <row r="455" spans="1:83" ht="44.25" customHeight="1">
      <c r="A455" s="143"/>
      <c r="B455" s="144"/>
      <c r="C455" s="144"/>
      <c r="D455" s="145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5"/>
      <c r="P455" s="143"/>
      <c r="Q455" s="144"/>
      <c r="R455" s="144"/>
      <c r="S455" s="144"/>
      <c r="T455" s="144"/>
      <c r="U455" s="144"/>
      <c r="V455" s="144"/>
      <c r="W455" s="144"/>
      <c r="X455" s="144"/>
      <c r="Y455" s="145"/>
      <c r="Z455" s="103" t="s">
        <v>74</v>
      </c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5"/>
      <c r="AM455" s="20"/>
      <c r="AN455" s="18"/>
      <c r="AO455" s="18"/>
      <c r="AP455" s="18"/>
      <c r="AQ455" s="18"/>
      <c r="AR455" s="18"/>
      <c r="AS455" s="39"/>
      <c r="AT455" s="40"/>
      <c r="AU455" s="40"/>
      <c r="AV455" s="40"/>
      <c r="AW455" s="97">
        <v>14</v>
      </c>
      <c r="AX455" s="98"/>
      <c r="AY455" s="98"/>
      <c r="AZ455" s="98"/>
      <c r="BA455" s="98"/>
      <c r="BB455" s="99"/>
      <c r="BC455" s="97">
        <v>12</v>
      </c>
      <c r="BD455" s="98"/>
      <c r="BE455" s="98"/>
      <c r="BF455" s="98"/>
      <c r="BG455" s="98"/>
      <c r="BH455" s="99"/>
      <c r="BI455" s="94" t="s">
        <v>111</v>
      </c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6"/>
      <c r="CA455" s="17"/>
      <c r="CB455" s="17"/>
      <c r="CC455" s="17"/>
      <c r="CD455" s="17"/>
      <c r="CE455" s="55"/>
    </row>
    <row r="456" spans="1:83" ht="35.25" customHeight="1">
      <c r="A456" s="143"/>
      <c r="B456" s="144"/>
      <c r="C456" s="144"/>
      <c r="D456" s="145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5"/>
      <c r="P456" s="143"/>
      <c r="Q456" s="144"/>
      <c r="R456" s="144"/>
      <c r="S456" s="144"/>
      <c r="T456" s="144"/>
      <c r="U456" s="144"/>
      <c r="V456" s="144"/>
      <c r="W456" s="144"/>
      <c r="X456" s="144"/>
      <c r="Y456" s="145"/>
      <c r="Z456" s="103" t="s">
        <v>82</v>
      </c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5"/>
      <c r="AM456" s="20"/>
      <c r="AN456" s="18"/>
      <c r="AO456" s="18"/>
      <c r="AP456" s="18"/>
      <c r="AQ456" s="18"/>
      <c r="AR456" s="18"/>
      <c r="AS456" s="39"/>
      <c r="AT456" s="40"/>
      <c r="AU456" s="40"/>
      <c r="AV456" s="41"/>
      <c r="AW456" s="97">
        <v>14</v>
      </c>
      <c r="AX456" s="98"/>
      <c r="AY456" s="98"/>
      <c r="AZ456" s="98"/>
      <c r="BA456" s="98"/>
      <c r="BB456" s="99"/>
      <c r="BC456" s="97">
        <v>12</v>
      </c>
      <c r="BD456" s="98"/>
      <c r="BE456" s="98"/>
      <c r="BF456" s="98"/>
      <c r="BG456" s="98"/>
      <c r="BH456" s="99"/>
      <c r="BI456" s="94" t="s">
        <v>111</v>
      </c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6"/>
      <c r="CA456" s="12"/>
      <c r="CB456" s="12"/>
      <c r="CC456" s="12"/>
      <c r="CD456" s="12"/>
      <c r="CE456" s="13"/>
    </row>
    <row r="457" spans="1:83" ht="43.5" customHeight="1">
      <c r="A457" s="143"/>
      <c r="B457" s="144"/>
      <c r="C457" s="144"/>
      <c r="D457" s="145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5"/>
      <c r="P457" s="143"/>
      <c r="Q457" s="144"/>
      <c r="R457" s="144"/>
      <c r="S457" s="144"/>
      <c r="T457" s="144"/>
      <c r="U457" s="144"/>
      <c r="V457" s="144"/>
      <c r="W457" s="144"/>
      <c r="X457" s="144"/>
      <c r="Y457" s="145"/>
      <c r="Z457" s="106" t="s">
        <v>78</v>
      </c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8"/>
      <c r="AM457" s="56"/>
      <c r="AN457" s="57"/>
      <c r="AO457" s="57"/>
      <c r="AP457" s="57"/>
      <c r="AQ457" s="57"/>
      <c r="AR457" s="57"/>
      <c r="AS457" s="33"/>
      <c r="AT457" s="34"/>
      <c r="AU457" s="34"/>
      <c r="AV457" s="34"/>
      <c r="AW457" s="97">
        <v>14</v>
      </c>
      <c r="AX457" s="98"/>
      <c r="AY457" s="98"/>
      <c r="AZ457" s="98"/>
      <c r="BA457" s="98"/>
      <c r="BB457" s="99"/>
      <c r="BC457" s="97">
        <v>12</v>
      </c>
      <c r="BD457" s="98"/>
      <c r="BE457" s="98"/>
      <c r="BF457" s="98"/>
      <c r="BG457" s="98"/>
      <c r="BH457" s="99"/>
      <c r="BI457" s="94" t="s">
        <v>111</v>
      </c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6"/>
      <c r="CA457" s="10"/>
      <c r="CB457" s="10"/>
      <c r="CC457" s="10"/>
      <c r="CD457" s="10"/>
      <c r="CE457" s="15"/>
    </row>
    <row r="458" spans="1:83" ht="26.25" customHeight="1">
      <c r="A458" s="143"/>
      <c r="B458" s="144"/>
      <c r="C458" s="144"/>
      <c r="D458" s="145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5"/>
      <c r="P458" s="143"/>
      <c r="Q458" s="144"/>
      <c r="R458" s="144"/>
      <c r="S458" s="144"/>
      <c r="T458" s="144"/>
      <c r="U458" s="144"/>
      <c r="V458" s="144"/>
      <c r="W458" s="144"/>
      <c r="X458" s="144"/>
      <c r="Y458" s="145"/>
      <c r="Z458" s="115" t="s">
        <v>93</v>
      </c>
      <c r="AA458" s="116"/>
      <c r="AB458" s="116"/>
      <c r="AC458" s="116"/>
      <c r="AD458" s="116"/>
      <c r="AE458" s="116"/>
      <c r="AF458" s="116"/>
      <c r="AG458" s="116"/>
      <c r="AH458" s="116"/>
      <c r="AI458" s="116"/>
      <c r="AJ458" s="116"/>
      <c r="AK458" s="116"/>
      <c r="AL458" s="116"/>
      <c r="AM458" s="56"/>
      <c r="AN458" s="57"/>
      <c r="AO458" s="57"/>
      <c r="AP458" s="57"/>
      <c r="AQ458" s="57"/>
      <c r="AR458" s="57"/>
      <c r="AS458" s="33"/>
      <c r="AT458" s="34"/>
      <c r="AU458" s="34"/>
      <c r="AV458" s="34"/>
      <c r="AW458" s="97"/>
      <c r="AX458" s="98"/>
      <c r="AY458" s="98"/>
      <c r="AZ458" s="98"/>
      <c r="BA458" s="98"/>
      <c r="BB458" s="99"/>
      <c r="BC458" s="97"/>
      <c r="BD458" s="98"/>
      <c r="BE458" s="98"/>
      <c r="BF458" s="98"/>
      <c r="BG458" s="98"/>
      <c r="BH458" s="99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8"/>
      <c r="CA458" s="10"/>
      <c r="CB458" s="10"/>
      <c r="CC458" s="10"/>
      <c r="CD458" s="10"/>
      <c r="CE458" s="15"/>
    </row>
    <row r="459" spans="1:83" ht="33" customHeight="1">
      <c r="A459" s="143"/>
      <c r="B459" s="144"/>
      <c r="C459" s="144"/>
      <c r="D459" s="145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5"/>
      <c r="P459" s="143"/>
      <c r="Q459" s="144"/>
      <c r="R459" s="144"/>
      <c r="S459" s="144"/>
      <c r="T459" s="144"/>
      <c r="U459" s="144"/>
      <c r="V459" s="144"/>
      <c r="W459" s="144"/>
      <c r="X459" s="144"/>
      <c r="Y459" s="145"/>
      <c r="Z459" s="103" t="s">
        <v>74</v>
      </c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5"/>
      <c r="AM459" s="51"/>
      <c r="AN459" s="52"/>
      <c r="AO459" s="52"/>
      <c r="AP459" s="52"/>
      <c r="AQ459" s="52"/>
      <c r="AR459" s="52"/>
      <c r="AS459" s="21"/>
      <c r="AT459" s="22"/>
      <c r="AU459" s="22"/>
      <c r="AV459" s="22"/>
      <c r="AW459" s="97">
        <v>28</v>
      </c>
      <c r="AX459" s="98"/>
      <c r="AY459" s="98"/>
      <c r="AZ459" s="98"/>
      <c r="BA459" s="98"/>
      <c r="BB459" s="99"/>
      <c r="BC459" s="97">
        <v>28</v>
      </c>
      <c r="BD459" s="98"/>
      <c r="BE459" s="98"/>
      <c r="BF459" s="98"/>
      <c r="BG459" s="98"/>
      <c r="BH459" s="99"/>
      <c r="BI459" s="94" t="s">
        <v>120</v>
      </c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6"/>
      <c r="CA459" s="12"/>
      <c r="CB459" s="12"/>
      <c r="CC459" s="12"/>
      <c r="CD459" s="12"/>
      <c r="CE459" s="13"/>
    </row>
    <row r="460" spans="1:83" ht="36.75" customHeight="1">
      <c r="A460" s="143"/>
      <c r="B460" s="144"/>
      <c r="C460" s="144"/>
      <c r="D460" s="145"/>
      <c r="E460" s="143"/>
      <c r="F460" s="144"/>
      <c r="G460" s="144"/>
      <c r="H460" s="144"/>
      <c r="I460" s="144"/>
      <c r="J460" s="144"/>
      <c r="K460" s="144"/>
      <c r="L460" s="144"/>
      <c r="M460" s="144"/>
      <c r="N460" s="144"/>
      <c r="O460" s="145"/>
      <c r="P460" s="143"/>
      <c r="Q460" s="144"/>
      <c r="R460" s="144"/>
      <c r="S460" s="144"/>
      <c r="T460" s="144"/>
      <c r="U460" s="144"/>
      <c r="V460" s="144"/>
      <c r="W460" s="144"/>
      <c r="X460" s="144"/>
      <c r="Y460" s="145"/>
      <c r="Z460" s="103" t="s">
        <v>82</v>
      </c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5"/>
      <c r="AM460" s="20"/>
      <c r="AN460" s="18"/>
      <c r="AO460" s="18"/>
      <c r="AP460" s="18"/>
      <c r="AQ460" s="18"/>
      <c r="AR460" s="18"/>
      <c r="AS460" s="39"/>
      <c r="AT460" s="40"/>
      <c r="AU460" s="40"/>
      <c r="AV460" s="40"/>
      <c r="AW460" s="97">
        <v>28</v>
      </c>
      <c r="AX460" s="98"/>
      <c r="AY460" s="98"/>
      <c r="AZ460" s="98"/>
      <c r="BA460" s="98"/>
      <c r="BB460" s="99"/>
      <c r="BC460" s="97">
        <v>28</v>
      </c>
      <c r="BD460" s="98"/>
      <c r="BE460" s="98"/>
      <c r="BF460" s="98"/>
      <c r="BG460" s="98"/>
      <c r="BH460" s="99"/>
      <c r="BI460" s="94" t="s">
        <v>120</v>
      </c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6"/>
      <c r="CA460" s="17"/>
      <c r="CB460" s="17"/>
      <c r="CC460" s="17"/>
      <c r="CD460" s="17"/>
      <c r="CE460" s="55"/>
    </row>
    <row r="461" spans="1:83" ht="33.75" customHeight="1">
      <c r="A461" s="143"/>
      <c r="B461" s="144"/>
      <c r="C461" s="144"/>
      <c r="D461" s="145"/>
      <c r="E461" s="143"/>
      <c r="F461" s="144"/>
      <c r="G461" s="144"/>
      <c r="H461" s="144"/>
      <c r="I461" s="144"/>
      <c r="J461" s="144"/>
      <c r="K461" s="144"/>
      <c r="L461" s="144"/>
      <c r="M461" s="144"/>
      <c r="N461" s="144"/>
      <c r="O461" s="145"/>
      <c r="P461" s="143"/>
      <c r="Q461" s="144"/>
      <c r="R461" s="144"/>
      <c r="S461" s="144"/>
      <c r="T461" s="144"/>
      <c r="U461" s="144"/>
      <c r="V461" s="144"/>
      <c r="W461" s="144"/>
      <c r="X461" s="144"/>
      <c r="Y461" s="145"/>
      <c r="Z461" s="106" t="s">
        <v>78</v>
      </c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8"/>
      <c r="AM461" s="20"/>
      <c r="AN461" s="18"/>
      <c r="AO461" s="18"/>
      <c r="AP461" s="18"/>
      <c r="AQ461" s="18"/>
      <c r="AR461" s="18"/>
      <c r="AS461" s="39"/>
      <c r="AT461" s="40"/>
      <c r="AU461" s="40"/>
      <c r="AV461" s="40"/>
      <c r="AW461" s="97">
        <v>28</v>
      </c>
      <c r="AX461" s="98"/>
      <c r="AY461" s="98"/>
      <c r="AZ461" s="98"/>
      <c r="BA461" s="98"/>
      <c r="BB461" s="99"/>
      <c r="BC461" s="97">
        <v>28</v>
      </c>
      <c r="BD461" s="98"/>
      <c r="BE461" s="98"/>
      <c r="BF461" s="98"/>
      <c r="BG461" s="98"/>
      <c r="BH461" s="99"/>
      <c r="BI461" s="94" t="s">
        <v>120</v>
      </c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6"/>
      <c r="CA461" s="17"/>
      <c r="CB461" s="17"/>
      <c r="CC461" s="17"/>
      <c r="CD461" s="17"/>
      <c r="CE461" s="55"/>
    </row>
    <row r="462" spans="1:83" ht="27" customHeight="1">
      <c r="A462" s="143"/>
      <c r="B462" s="144"/>
      <c r="C462" s="144"/>
      <c r="D462" s="145"/>
      <c r="E462" s="143"/>
      <c r="F462" s="144"/>
      <c r="G462" s="144"/>
      <c r="H462" s="144"/>
      <c r="I462" s="144"/>
      <c r="J462" s="144"/>
      <c r="K462" s="144"/>
      <c r="L462" s="144"/>
      <c r="M462" s="144"/>
      <c r="N462" s="144"/>
      <c r="O462" s="145"/>
      <c r="P462" s="143"/>
      <c r="Q462" s="144"/>
      <c r="R462" s="144"/>
      <c r="S462" s="144"/>
      <c r="T462" s="144"/>
      <c r="U462" s="144"/>
      <c r="V462" s="144"/>
      <c r="W462" s="144"/>
      <c r="X462" s="144"/>
      <c r="Y462" s="145"/>
      <c r="Z462" s="115" t="s">
        <v>107</v>
      </c>
      <c r="AA462" s="116"/>
      <c r="AB462" s="116"/>
      <c r="AC462" s="116"/>
      <c r="AD462" s="116"/>
      <c r="AE462" s="116"/>
      <c r="AF462" s="116"/>
      <c r="AG462" s="116"/>
      <c r="AH462" s="116"/>
      <c r="AI462" s="116"/>
      <c r="AJ462" s="116"/>
      <c r="AK462" s="116"/>
      <c r="AL462" s="116"/>
      <c r="AM462" s="59"/>
      <c r="AN462" s="60"/>
      <c r="AO462" s="60"/>
      <c r="AP462" s="60"/>
      <c r="AQ462" s="60"/>
      <c r="AR462" s="60"/>
      <c r="AS462" s="27"/>
      <c r="AT462" s="28"/>
      <c r="AU462" s="28"/>
      <c r="AV462" s="28"/>
      <c r="AW462" s="97"/>
      <c r="AX462" s="98"/>
      <c r="AY462" s="98"/>
      <c r="AZ462" s="98"/>
      <c r="BA462" s="98"/>
      <c r="BB462" s="99"/>
      <c r="BC462" s="97"/>
      <c r="BD462" s="98"/>
      <c r="BE462" s="98"/>
      <c r="BF462" s="98"/>
      <c r="BG462" s="98"/>
      <c r="BH462" s="99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2"/>
      <c r="CA462" s="43"/>
      <c r="CB462" s="43"/>
      <c r="CC462" s="43"/>
      <c r="CD462" s="43"/>
      <c r="CE462" s="44"/>
    </row>
    <row r="463" spans="1:83" ht="39" customHeight="1">
      <c r="A463" s="143"/>
      <c r="B463" s="144"/>
      <c r="C463" s="144"/>
      <c r="D463" s="145"/>
      <c r="E463" s="143"/>
      <c r="F463" s="144"/>
      <c r="G463" s="144"/>
      <c r="H463" s="144"/>
      <c r="I463" s="144"/>
      <c r="J463" s="144"/>
      <c r="K463" s="144"/>
      <c r="L463" s="144"/>
      <c r="M463" s="144"/>
      <c r="N463" s="144"/>
      <c r="O463" s="145"/>
      <c r="P463" s="143"/>
      <c r="Q463" s="144"/>
      <c r="R463" s="144"/>
      <c r="S463" s="144"/>
      <c r="T463" s="144"/>
      <c r="U463" s="144"/>
      <c r="V463" s="144"/>
      <c r="W463" s="144"/>
      <c r="X463" s="144"/>
      <c r="Y463" s="145"/>
      <c r="Z463" s="103" t="s">
        <v>74</v>
      </c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5"/>
      <c r="AM463" s="20"/>
      <c r="AN463" s="18"/>
      <c r="AO463" s="18"/>
      <c r="AP463" s="18"/>
      <c r="AQ463" s="18"/>
      <c r="AR463" s="18"/>
      <c r="AS463" s="39"/>
      <c r="AT463" s="40"/>
      <c r="AU463" s="40"/>
      <c r="AV463" s="40"/>
      <c r="AW463" s="97">
        <v>13</v>
      </c>
      <c r="AX463" s="98"/>
      <c r="AY463" s="98"/>
      <c r="AZ463" s="98"/>
      <c r="BA463" s="98"/>
      <c r="BB463" s="99"/>
      <c r="BC463" s="97">
        <v>13</v>
      </c>
      <c r="BD463" s="98"/>
      <c r="BE463" s="98"/>
      <c r="BF463" s="98"/>
      <c r="BG463" s="98"/>
      <c r="BH463" s="99"/>
      <c r="BI463" s="94" t="s">
        <v>120</v>
      </c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6"/>
      <c r="CA463" s="17"/>
      <c r="CB463" s="17"/>
      <c r="CC463" s="17"/>
      <c r="CD463" s="17"/>
      <c r="CE463" s="55"/>
    </row>
    <row r="464" spans="1:83" ht="38.25" customHeight="1">
      <c r="A464" s="143"/>
      <c r="B464" s="144"/>
      <c r="C464" s="144"/>
      <c r="D464" s="145"/>
      <c r="E464" s="143"/>
      <c r="F464" s="144"/>
      <c r="G464" s="144"/>
      <c r="H464" s="144"/>
      <c r="I464" s="144"/>
      <c r="J464" s="144"/>
      <c r="K464" s="144"/>
      <c r="L464" s="144"/>
      <c r="M464" s="144"/>
      <c r="N464" s="144"/>
      <c r="O464" s="145"/>
      <c r="P464" s="143"/>
      <c r="Q464" s="144"/>
      <c r="R464" s="144"/>
      <c r="S464" s="144"/>
      <c r="T464" s="144"/>
      <c r="U464" s="144"/>
      <c r="V464" s="144"/>
      <c r="W464" s="144"/>
      <c r="X464" s="144"/>
      <c r="Y464" s="145"/>
      <c r="Z464" s="103" t="s">
        <v>82</v>
      </c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5"/>
      <c r="AM464" s="20"/>
      <c r="AN464" s="18"/>
      <c r="AO464" s="18"/>
      <c r="AP464" s="18"/>
      <c r="AQ464" s="18"/>
      <c r="AR464" s="18"/>
      <c r="AS464" s="39"/>
      <c r="AT464" s="40"/>
      <c r="AU464" s="40"/>
      <c r="AV464" s="40"/>
      <c r="AW464" s="97">
        <v>13</v>
      </c>
      <c r="AX464" s="98"/>
      <c r="AY464" s="98"/>
      <c r="AZ464" s="98"/>
      <c r="BA464" s="98"/>
      <c r="BB464" s="99"/>
      <c r="BC464" s="97">
        <v>13</v>
      </c>
      <c r="BD464" s="98"/>
      <c r="BE464" s="98"/>
      <c r="BF464" s="98"/>
      <c r="BG464" s="98"/>
      <c r="BH464" s="99"/>
      <c r="BI464" s="94" t="s">
        <v>120</v>
      </c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6"/>
      <c r="CA464" s="17"/>
      <c r="CB464" s="17"/>
      <c r="CC464" s="17"/>
      <c r="CD464" s="17"/>
      <c r="CE464" s="55"/>
    </row>
    <row r="465" spans="1:83" ht="38.25" customHeight="1">
      <c r="A465" s="143"/>
      <c r="B465" s="144"/>
      <c r="C465" s="144"/>
      <c r="D465" s="145"/>
      <c r="E465" s="143"/>
      <c r="F465" s="144"/>
      <c r="G465" s="144"/>
      <c r="H465" s="144"/>
      <c r="I465" s="144"/>
      <c r="J465" s="144"/>
      <c r="K465" s="144"/>
      <c r="L465" s="144"/>
      <c r="M465" s="144"/>
      <c r="N465" s="144"/>
      <c r="O465" s="145"/>
      <c r="P465" s="143"/>
      <c r="Q465" s="144"/>
      <c r="R465" s="144"/>
      <c r="S465" s="144"/>
      <c r="T465" s="144"/>
      <c r="U465" s="144"/>
      <c r="V465" s="144"/>
      <c r="W465" s="144"/>
      <c r="X465" s="144"/>
      <c r="Y465" s="145"/>
      <c r="Z465" s="106" t="s">
        <v>78</v>
      </c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8"/>
      <c r="AM465" s="20"/>
      <c r="AN465" s="18"/>
      <c r="AO465" s="18"/>
      <c r="AP465" s="18"/>
      <c r="AQ465" s="18"/>
      <c r="AR465" s="18"/>
      <c r="AS465" s="39"/>
      <c r="AT465" s="40"/>
      <c r="AU465" s="40"/>
      <c r="AV465" s="40"/>
      <c r="AW465" s="97">
        <v>13</v>
      </c>
      <c r="AX465" s="98"/>
      <c r="AY465" s="98"/>
      <c r="AZ465" s="98"/>
      <c r="BA465" s="98"/>
      <c r="BB465" s="99"/>
      <c r="BC465" s="97">
        <v>13</v>
      </c>
      <c r="BD465" s="98"/>
      <c r="BE465" s="98"/>
      <c r="BF465" s="98"/>
      <c r="BG465" s="98"/>
      <c r="BH465" s="99"/>
      <c r="BI465" s="94" t="s">
        <v>120</v>
      </c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6"/>
      <c r="CA465" s="17"/>
      <c r="CB465" s="17"/>
      <c r="CC465" s="17"/>
      <c r="CD465" s="17"/>
      <c r="CE465" s="55"/>
    </row>
    <row r="466" spans="1:83" ht="26.25" customHeight="1">
      <c r="A466" s="143"/>
      <c r="B466" s="144"/>
      <c r="C466" s="144"/>
      <c r="D466" s="145"/>
      <c r="E466" s="143"/>
      <c r="F466" s="144"/>
      <c r="G466" s="144"/>
      <c r="H466" s="144"/>
      <c r="I466" s="144"/>
      <c r="J466" s="144"/>
      <c r="K466" s="144"/>
      <c r="L466" s="144"/>
      <c r="M466" s="144"/>
      <c r="N466" s="144"/>
      <c r="O466" s="145"/>
      <c r="P466" s="143"/>
      <c r="Q466" s="144"/>
      <c r="R466" s="144"/>
      <c r="S466" s="144"/>
      <c r="T466" s="144"/>
      <c r="U466" s="144"/>
      <c r="V466" s="144"/>
      <c r="W466" s="144"/>
      <c r="X466" s="144"/>
      <c r="Y466" s="145"/>
      <c r="Z466" s="115" t="s">
        <v>108</v>
      </c>
      <c r="AA466" s="116"/>
      <c r="AB466" s="116"/>
      <c r="AC466" s="116"/>
      <c r="AD466" s="116"/>
      <c r="AE466" s="116"/>
      <c r="AF466" s="116"/>
      <c r="AG466" s="116"/>
      <c r="AH466" s="116"/>
      <c r="AI466" s="116"/>
      <c r="AJ466" s="116"/>
      <c r="AK466" s="116"/>
      <c r="AL466" s="116"/>
      <c r="AM466" s="20"/>
      <c r="AN466" s="18"/>
      <c r="AO466" s="18"/>
      <c r="AP466" s="18"/>
      <c r="AQ466" s="18"/>
      <c r="AR466" s="18"/>
      <c r="AS466" s="39"/>
      <c r="AT466" s="40"/>
      <c r="AU466" s="40"/>
      <c r="AV466" s="40"/>
      <c r="AW466" s="97"/>
      <c r="AX466" s="98"/>
      <c r="AY466" s="98"/>
      <c r="AZ466" s="98"/>
      <c r="BA466" s="98"/>
      <c r="BB466" s="99"/>
      <c r="BC466" s="97"/>
      <c r="BD466" s="98"/>
      <c r="BE466" s="98"/>
      <c r="BF466" s="98"/>
      <c r="BG466" s="98"/>
      <c r="BH466" s="99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6"/>
      <c r="CA466" s="17"/>
      <c r="CB466" s="17"/>
      <c r="CC466" s="17"/>
      <c r="CD466" s="17"/>
      <c r="CE466" s="55"/>
    </row>
    <row r="467" spans="1:83" ht="51.75" customHeight="1">
      <c r="A467" s="143"/>
      <c r="B467" s="144"/>
      <c r="C467" s="144"/>
      <c r="D467" s="145"/>
      <c r="E467" s="143"/>
      <c r="F467" s="144"/>
      <c r="G467" s="144"/>
      <c r="H467" s="144"/>
      <c r="I467" s="144"/>
      <c r="J467" s="144"/>
      <c r="K467" s="144"/>
      <c r="L467" s="144"/>
      <c r="M467" s="144"/>
      <c r="N467" s="144"/>
      <c r="O467" s="145"/>
      <c r="P467" s="143"/>
      <c r="Q467" s="144"/>
      <c r="R467" s="144"/>
      <c r="S467" s="144"/>
      <c r="T467" s="144"/>
      <c r="U467" s="144"/>
      <c r="V467" s="144"/>
      <c r="W467" s="144"/>
      <c r="X467" s="144"/>
      <c r="Y467" s="145"/>
      <c r="Z467" s="103" t="s">
        <v>74</v>
      </c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5"/>
      <c r="AM467" s="20"/>
      <c r="AN467" s="18"/>
      <c r="AO467" s="18"/>
      <c r="AP467" s="18"/>
      <c r="AQ467" s="18"/>
      <c r="AR467" s="18"/>
      <c r="AS467" s="39"/>
      <c r="AT467" s="40"/>
      <c r="AU467" s="40"/>
      <c r="AV467" s="40"/>
      <c r="AW467" s="97">
        <v>28</v>
      </c>
      <c r="AX467" s="98"/>
      <c r="AY467" s="98"/>
      <c r="AZ467" s="98"/>
      <c r="BA467" s="98"/>
      <c r="BB467" s="99"/>
      <c r="BC467" s="97">
        <v>29</v>
      </c>
      <c r="BD467" s="98"/>
      <c r="BE467" s="98"/>
      <c r="BF467" s="98"/>
      <c r="BG467" s="98"/>
      <c r="BH467" s="99"/>
      <c r="BI467" s="94" t="s">
        <v>139</v>
      </c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6"/>
      <c r="CA467" s="17"/>
      <c r="CB467" s="17"/>
      <c r="CC467" s="17"/>
      <c r="CD467" s="17"/>
      <c r="CE467" s="55"/>
    </row>
    <row r="468" spans="1:83" ht="51.75" customHeight="1">
      <c r="A468" s="143"/>
      <c r="B468" s="144"/>
      <c r="C468" s="144"/>
      <c r="D468" s="145"/>
      <c r="E468" s="143"/>
      <c r="F468" s="144"/>
      <c r="G468" s="144"/>
      <c r="H468" s="144"/>
      <c r="I468" s="144"/>
      <c r="J468" s="144"/>
      <c r="K468" s="144"/>
      <c r="L468" s="144"/>
      <c r="M468" s="144"/>
      <c r="N468" s="144"/>
      <c r="O468" s="145"/>
      <c r="P468" s="143"/>
      <c r="Q468" s="144"/>
      <c r="R468" s="144"/>
      <c r="S468" s="144"/>
      <c r="T468" s="144"/>
      <c r="U468" s="144"/>
      <c r="V468" s="144"/>
      <c r="W468" s="144"/>
      <c r="X468" s="144"/>
      <c r="Y468" s="145"/>
      <c r="Z468" s="103" t="s">
        <v>82</v>
      </c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5"/>
      <c r="AM468" s="59"/>
      <c r="AN468" s="60"/>
      <c r="AO468" s="60"/>
      <c r="AP468" s="60"/>
      <c r="AQ468" s="60"/>
      <c r="AR468" s="60"/>
      <c r="AS468" s="27"/>
      <c r="AT468" s="28"/>
      <c r="AU468" s="28"/>
      <c r="AV468" s="28"/>
      <c r="AW468" s="97">
        <v>28</v>
      </c>
      <c r="AX468" s="98"/>
      <c r="AY468" s="98"/>
      <c r="AZ468" s="98"/>
      <c r="BA468" s="98"/>
      <c r="BB468" s="99"/>
      <c r="BC468" s="97">
        <v>29</v>
      </c>
      <c r="BD468" s="98"/>
      <c r="BE468" s="98"/>
      <c r="BF468" s="98"/>
      <c r="BG468" s="98"/>
      <c r="BH468" s="99"/>
      <c r="BI468" s="94" t="s">
        <v>139</v>
      </c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6"/>
      <c r="CA468" s="43"/>
      <c r="CB468" s="43"/>
      <c r="CC468" s="43"/>
      <c r="CD468" s="43"/>
      <c r="CE468" s="44"/>
    </row>
    <row r="469" spans="1:83" ht="58.5" customHeight="1">
      <c r="A469" s="143"/>
      <c r="B469" s="144"/>
      <c r="C469" s="144"/>
      <c r="D469" s="145"/>
      <c r="E469" s="143"/>
      <c r="F469" s="144"/>
      <c r="G469" s="144"/>
      <c r="H469" s="144"/>
      <c r="I469" s="144"/>
      <c r="J469" s="144"/>
      <c r="K469" s="144"/>
      <c r="L469" s="144"/>
      <c r="M469" s="144"/>
      <c r="N469" s="144"/>
      <c r="O469" s="145"/>
      <c r="P469" s="143"/>
      <c r="Q469" s="144"/>
      <c r="R469" s="144"/>
      <c r="S469" s="144"/>
      <c r="T469" s="144"/>
      <c r="U469" s="144"/>
      <c r="V469" s="144"/>
      <c r="W469" s="144"/>
      <c r="X469" s="144"/>
      <c r="Y469" s="145"/>
      <c r="Z469" s="106" t="s">
        <v>77</v>
      </c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8"/>
      <c r="AM469" s="59"/>
      <c r="AN469" s="60"/>
      <c r="AO469" s="60"/>
      <c r="AP469" s="60"/>
      <c r="AQ469" s="60"/>
      <c r="AR469" s="60"/>
      <c r="AS469" s="27"/>
      <c r="AT469" s="28"/>
      <c r="AU469" s="28"/>
      <c r="AV469" s="28"/>
      <c r="AW469" s="109">
        <v>2</v>
      </c>
      <c r="AX469" s="110"/>
      <c r="AY469" s="110"/>
      <c r="AZ469" s="110"/>
      <c r="BA469" s="110"/>
      <c r="BB469" s="111"/>
      <c r="BC469" s="109">
        <v>3</v>
      </c>
      <c r="BD469" s="110"/>
      <c r="BE469" s="110"/>
      <c r="BF469" s="110"/>
      <c r="BG469" s="110"/>
      <c r="BH469" s="111"/>
      <c r="BI469" s="94" t="s">
        <v>139</v>
      </c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6"/>
      <c r="CA469" s="43"/>
      <c r="CB469" s="43"/>
      <c r="CC469" s="43"/>
      <c r="CD469" s="43"/>
      <c r="CE469" s="44"/>
    </row>
    <row r="470" spans="1:83" ht="51" customHeight="1">
      <c r="A470" s="137"/>
      <c r="B470" s="138"/>
      <c r="C470" s="138"/>
      <c r="D470" s="139"/>
      <c r="E470" s="137"/>
      <c r="F470" s="138"/>
      <c r="G470" s="138"/>
      <c r="H470" s="138"/>
      <c r="I470" s="138"/>
      <c r="J470" s="138"/>
      <c r="K470" s="138"/>
      <c r="L470" s="138"/>
      <c r="M470" s="138"/>
      <c r="N470" s="138"/>
      <c r="O470" s="139"/>
      <c r="P470" s="137"/>
      <c r="Q470" s="138"/>
      <c r="R470" s="138"/>
      <c r="S470" s="138"/>
      <c r="T470" s="138"/>
      <c r="U470" s="138"/>
      <c r="V470" s="138"/>
      <c r="W470" s="138"/>
      <c r="X470" s="138"/>
      <c r="Y470" s="139"/>
      <c r="Z470" s="106" t="s">
        <v>78</v>
      </c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8"/>
      <c r="AM470" s="20"/>
      <c r="AN470" s="18"/>
      <c r="AO470" s="18"/>
      <c r="AP470" s="18"/>
      <c r="AQ470" s="18"/>
      <c r="AR470" s="18"/>
      <c r="AS470" s="39"/>
      <c r="AT470" s="40"/>
      <c r="AU470" s="40"/>
      <c r="AV470" s="40"/>
      <c r="AW470" s="97">
        <v>28</v>
      </c>
      <c r="AX470" s="98"/>
      <c r="AY470" s="98"/>
      <c r="AZ470" s="98"/>
      <c r="BA470" s="98"/>
      <c r="BB470" s="99"/>
      <c r="BC470" s="97">
        <v>29</v>
      </c>
      <c r="BD470" s="98"/>
      <c r="BE470" s="98"/>
      <c r="BF470" s="98"/>
      <c r="BG470" s="98"/>
      <c r="BH470" s="99"/>
      <c r="BI470" s="94" t="s">
        <v>139</v>
      </c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6"/>
      <c r="CA470" s="17"/>
      <c r="CB470" s="17"/>
      <c r="CC470" s="17"/>
      <c r="CD470" s="17"/>
      <c r="CE470" s="55"/>
    </row>
    <row r="471" spans="1:83" ht="10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106" t="s">
        <v>110</v>
      </c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8"/>
      <c r="AM471" s="20"/>
      <c r="AN471" s="18"/>
      <c r="AO471" s="18"/>
      <c r="AP471" s="18"/>
      <c r="AQ471" s="18"/>
      <c r="AR471" s="18"/>
      <c r="AS471" s="39"/>
      <c r="AT471" s="40"/>
      <c r="AU471" s="40"/>
      <c r="AV471" s="40"/>
      <c r="AW471" s="97">
        <v>15</v>
      </c>
      <c r="AX471" s="98"/>
      <c r="AY471" s="98"/>
      <c r="AZ471" s="98"/>
      <c r="BA471" s="98"/>
      <c r="BB471" s="99"/>
      <c r="BC471" s="97">
        <v>18</v>
      </c>
      <c r="BD471" s="98"/>
      <c r="BE471" s="98"/>
      <c r="BF471" s="98"/>
      <c r="BG471" s="98"/>
      <c r="BH471" s="99"/>
      <c r="BI471" s="94" t="s">
        <v>139</v>
      </c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6"/>
      <c r="CA471" s="17"/>
      <c r="CB471" s="17"/>
      <c r="CC471" s="17"/>
      <c r="CD471" s="17"/>
      <c r="CE471" s="55"/>
    </row>
    <row r="472" spans="1:83" ht="15.75" customHeight="1">
      <c r="A472" s="255"/>
      <c r="B472" s="255"/>
      <c r="C472" s="255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  <c r="AA472" s="255"/>
      <c r="AB472" s="255"/>
      <c r="AC472" s="255"/>
      <c r="AD472" s="255"/>
      <c r="AE472" s="255"/>
      <c r="AF472" s="255"/>
      <c r="AG472" s="255"/>
      <c r="AH472" s="255"/>
      <c r="AI472" s="255"/>
      <c r="AJ472" s="255"/>
      <c r="AK472" s="255"/>
      <c r="AL472" s="255"/>
      <c r="AM472" s="255"/>
      <c r="AN472" s="255"/>
      <c r="AO472" s="255"/>
      <c r="AP472" s="255"/>
      <c r="AQ472" s="255"/>
      <c r="AR472" s="255"/>
      <c r="AS472" s="255"/>
      <c r="AT472" s="255"/>
      <c r="AU472" s="255"/>
      <c r="AV472" s="255"/>
      <c r="AW472" s="255"/>
      <c r="AX472" s="255"/>
      <c r="AY472" s="255"/>
      <c r="AZ472" s="255"/>
      <c r="BA472" s="255"/>
      <c r="BB472" s="255"/>
      <c r="BC472" s="255"/>
      <c r="BD472" s="255"/>
      <c r="BE472" s="255"/>
      <c r="BF472" s="255"/>
      <c r="BG472" s="255"/>
      <c r="BH472" s="255"/>
      <c r="BI472" s="255"/>
      <c r="BJ472" s="255"/>
      <c r="BK472" s="255"/>
      <c r="BL472" s="255"/>
      <c r="BM472" s="255"/>
      <c r="BN472" s="255"/>
      <c r="BO472" s="255"/>
      <c r="BP472" s="255"/>
      <c r="BQ472" s="255"/>
      <c r="BR472" s="255"/>
      <c r="BS472" s="255"/>
      <c r="BT472" s="255"/>
      <c r="BU472" s="255"/>
      <c r="BV472" s="255"/>
      <c r="BW472" s="255"/>
      <c r="BX472" s="255"/>
      <c r="BY472" s="255"/>
      <c r="BZ472" s="255"/>
      <c r="CA472" s="255"/>
      <c r="CB472" s="255"/>
      <c r="CC472" s="255"/>
      <c r="CD472" s="255"/>
      <c r="CE472" s="255"/>
    </row>
    <row r="473" spans="1:83" ht="17.25" customHeight="1">
      <c r="A473" s="205" t="s">
        <v>62</v>
      </c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135" t="s">
        <v>15</v>
      </c>
      <c r="AQ473" s="135"/>
      <c r="AR473" s="135"/>
      <c r="AS473" s="135"/>
      <c r="AT473" s="135"/>
      <c r="AU473" s="206"/>
      <c r="AV473" s="206"/>
      <c r="AW473" s="206"/>
      <c r="AX473" s="206"/>
      <c r="AY473" s="206"/>
      <c r="AZ473" s="206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  <c r="BZ473" s="206"/>
      <c r="CA473" s="206"/>
      <c r="CB473" s="206"/>
      <c r="CC473" s="206"/>
      <c r="CD473" s="206"/>
      <c r="CE473" s="206"/>
    </row>
    <row r="474" spans="1:83" ht="17.25" customHeight="1" thickBot="1">
      <c r="A474" s="219"/>
      <c r="B474" s="219"/>
      <c r="C474" s="219"/>
      <c r="D474" s="219"/>
      <c r="E474" s="219"/>
      <c r="F474" s="219"/>
      <c r="G474" s="219"/>
      <c r="H474" s="219"/>
      <c r="I474" s="219"/>
      <c r="J474" s="219"/>
      <c r="K474" s="219"/>
      <c r="L474" s="219"/>
      <c r="M474" s="219"/>
      <c r="N474" s="219"/>
      <c r="O474" s="219"/>
      <c r="P474" s="219"/>
      <c r="Q474" s="219"/>
      <c r="R474" s="219"/>
      <c r="S474" s="219"/>
      <c r="T474" s="219"/>
      <c r="U474" s="219"/>
      <c r="V474" s="219"/>
      <c r="W474" s="219"/>
      <c r="X474" s="219"/>
      <c r="Y474" s="219"/>
      <c r="Z474" s="219"/>
      <c r="AA474" s="219"/>
      <c r="AB474" s="219"/>
      <c r="AC474" s="219"/>
      <c r="AD474" s="219"/>
      <c r="AE474" s="219"/>
      <c r="AF474" s="219"/>
      <c r="AG474" s="219"/>
      <c r="AH474" s="219"/>
      <c r="AI474" s="219"/>
      <c r="AJ474" s="219"/>
      <c r="AK474" s="219"/>
      <c r="AL474" s="219"/>
      <c r="AM474" s="219"/>
      <c r="AN474" s="219"/>
      <c r="AO474" s="219"/>
      <c r="AP474" s="219"/>
      <c r="AQ474" s="219"/>
      <c r="AR474" s="219"/>
      <c r="AS474" s="219"/>
      <c r="AT474" s="219"/>
      <c r="AU474" s="219"/>
      <c r="AV474" s="219"/>
      <c r="AW474" s="219"/>
      <c r="AX474" s="219"/>
      <c r="AY474" s="219"/>
      <c r="AZ474" s="219"/>
      <c r="BA474" s="219"/>
      <c r="BB474" s="219"/>
      <c r="BC474" s="219"/>
      <c r="BD474" s="219"/>
      <c r="BE474" s="219"/>
      <c r="BF474" s="219"/>
      <c r="BG474" s="219"/>
      <c r="BH474" s="219"/>
      <c r="BI474" s="219"/>
      <c r="BJ474" s="219"/>
      <c r="BK474" s="219"/>
      <c r="BL474" s="219"/>
      <c r="BM474" s="219"/>
      <c r="BN474" s="219"/>
      <c r="BO474" s="219"/>
      <c r="BP474" s="219"/>
      <c r="BQ474" s="219"/>
      <c r="BR474" s="219"/>
      <c r="BS474" s="219"/>
      <c r="BT474" s="219"/>
      <c r="BU474" s="219"/>
      <c r="BV474" s="219"/>
      <c r="BW474" s="219"/>
      <c r="BX474" s="219"/>
      <c r="BY474" s="219"/>
      <c r="BZ474" s="219"/>
      <c r="CA474" s="219"/>
      <c r="CB474" s="219"/>
      <c r="CC474" s="219"/>
      <c r="CD474" s="219"/>
      <c r="CE474" s="219"/>
    </row>
    <row r="475" spans="1:83" ht="17.25" customHeight="1">
      <c r="A475" s="175" t="s">
        <v>48</v>
      </c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217"/>
      <c r="Z475" s="217"/>
      <c r="AA475" s="217"/>
      <c r="AB475" s="217"/>
      <c r="AC475" s="217"/>
      <c r="AD475" s="217"/>
      <c r="AE475" s="217"/>
      <c r="AF475" s="217"/>
      <c r="AG475" s="217"/>
      <c r="AH475" s="217"/>
      <c r="AI475" s="217"/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  <c r="AW475" s="217"/>
      <c r="AX475" s="217"/>
      <c r="AY475" s="217"/>
      <c r="AZ475" s="217"/>
      <c r="BA475" s="217"/>
      <c r="BB475" s="16"/>
      <c r="BC475" s="119" t="s">
        <v>69</v>
      </c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20"/>
      <c r="BV475" s="207" t="s">
        <v>127</v>
      </c>
      <c r="BW475" s="208"/>
      <c r="BX475" s="208"/>
      <c r="BY475" s="208"/>
      <c r="BZ475" s="208"/>
      <c r="CA475" s="208"/>
      <c r="CB475" s="208"/>
      <c r="CC475" s="208"/>
      <c r="CD475" s="208"/>
      <c r="CE475" s="209"/>
    </row>
    <row r="476" spans="1:83" ht="81" customHeight="1">
      <c r="A476" s="216" t="s">
        <v>106</v>
      </c>
      <c r="B476" s="216"/>
      <c r="C476" s="216"/>
      <c r="D476" s="216"/>
      <c r="E476" s="216"/>
      <c r="F476" s="216"/>
      <c r="G476" s="216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6"/>
      <c r="AG476" s="216"/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6"/>
      <c r="AR476" s="216"/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16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20"/>
      <c r="BV476" s="210"/>
      <c r="BW476" s="211"/>
      <c r="BX476" s="211"/>
      <c r="BY476" s="211"/>
      <c r="BZ476" s="211"/>
      <c r="CA476" s="211"/>
      <c r="CB476" s="211"/>
      <c r="CC476" s="211"/>
      <c r="CD476" s="211"/>
      <c r="CE476" s="212"/>
    </row>
    <row r="477" spans="1:83" ht="17.25" customHeight="1" thickBot="1">
      <c r="A477" s="175" t="s">
        <v>49</v>
      </c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217"/>
      <c r="AF477" s="217"/>
      <c r="AG477" s="217"/>
      <c r="AH477" s="217"/>
      <c r="AI477" s="217"/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  <c r="AW477" s="217"/>
      <c r="AX477" s="217"/>
      <c r="AY477" s="217"/>
      <c r="AZ477" s="217"/>
      <c r="BA477" s="217"/>
      <c r="BB477" s="16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20"/>
      <c r="BV477" s="213"/>
      <c r="BW477" s="214"/>
      <c r="BX477" s="214"/>
      <c r="BY477" s="214"/>
      <c r="BZ477" s="214"/>
      <c r="CA477" s="214"/>
      <c r="CB477" s="214"/>
      <c r="CC477" s="214"/>
      <c r="CD477" s="214"/>
      <c r="CE477" s="215"/>
    </row>
    <row r="478" spans="1:83" ht="90.75" customHeight="1">
      <c r="A478" s="218" t="s">
        <v>134</v>
      </c>
      <c r="B478" s="218"/>
      <c r="C478" s="218"/>
      <c r="D478" s="218"/>
      <c r="E478" s="218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  <c r="AK478" s="218"/>
      <c r="AL478" s="218"/>
      <c r="AM478" s="218"/>
      <c r="AN478" s="218"/>
      <c r="AO478" s="218"/>
      <c r="AP478" s="218"/>
      <c r="AQ478" s="218"/>
      <c r="AR478" s="218"/>
      <c r="AS478" s="218"/>
      <c r="AT478" s="218"/>
      <c r="AU478" s="218"/>
      <c r="AV478" s="218"/>
      <c r="AW478" s="218"/>
      <c r="AX478" s="218"/>
      <c r="AY478" s="218"/>
      <c r="AZ478" s="218"/>
      <c r="BA478" s="218"/>
      <c r="BB478" s="218"/>
      <c r="BC478" s="218"/>
      <c r="BD478" s="218"/>
      <c r="BE478" s="218"/>
      <c r="BF478" s="218"/>
      <c r="BG478" s="175"/>
      <c r="BH478" s="175"/>
      <c r="BI478" s="175"/>
      <c r="BJ478" s="175"/>
      <c r="BK478" s="175"/>
      <c r="BL478" s="175"/>
      <c r="BM478" s="175"/>
      <c r="BN478" s="175"/>
      <c r="BO478" s="175"/>
      <c r="BP478" s="175"/>
      <c r="BQ478" s="175"/>
      <c r="BR478" s="175"/>
      <c r="BS478" s="175"/>
      <c r="BT478" s="175"/>
      <c r="BU478" s="175"/>
      <c r="BV478" s="175"/>
      <c r="BW478" s="175"/>
      <c r="BX478" s="175"/>
      <c r="BY478" s="175"/>
      <c r="BZ478" s="175"/>
      <c r="CA478" s="175"/>
      <c r="CB478" s="175"/>
      <c r="CC478" s="175"/>
      <c r="CD478" s="175"/>
      <c r="CE478" s="175"/>
    </row>
    <row r="479" spans="1:83" ht="9.75" customHeight="1">
      <c r="A479" s="175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  <c r="BG479" s="175"/>
      <c r="BH479" s="175"/>
      <c r="BI479" s="175"/>
      <c r="BJ479" s="175"/>
      <c r="BK479" s="175"/>
      <c r="BL479" s="175"/>
      <c r="BM479" s="175"/>
      <c r="BN479" s="175"/>
      <c r="BO479" s="175"/>
      <c r="BP479" s="175"/>
      <c r="BQ479" s="175"/>
      <c r="BR479" s="175"/>
      <c r="BS479" s="175"/>
      <c r="BT479" s="175"/>
      <c r="BU479" s="175"/>
      <c r="BV479" s="175"/>
      <c r="BW479" s="175"/>
      <c r="BX479" s="175"/>
      <c r="BY479" s="175"/>
      <c r="BZ479" s="175"/>
      <c r="CA479" s="175"/>
      <c r="CB479" s="175"/>
      <c r="CC479" s="175"/>
      <c r="CD479" s="175"/>
      <c r="CE479" s="175"/>
    </row>
    <row r="480" spans="1:83" ht="13.5" customHeight="1">
      <c r="A480" s="175" t="s">
        <v>54</v>
      </c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  <c r="BI480" s="175"/>
      <c r="BJ480" s="175"/>
      <c r="BK480" s="175"/>
      <c r="BL480" s="175"/>
      <c r="BM480" s="175"/>
      <c r="BN480" s="175"/>
      <c r="BO480" s="175"/>
      <c r="BP480" s="175"/>
      <c r="BQ480" s="175"/>
      <c r="BR480" s="175"/>
      <c r="BS480" s="175"/>
      <c r="BT480" s="175"/>
      <c r="BU480" s="175"/>
      <c r="BV480" s="175"/>
      <c r="BW480" s="175"/>
      <c r="BX480" s="175"/>
      <c r="BY480" s="175"/>
      <c r="BZ480" s="175"/>
      <c r="CA480" s="175"/>
      <c r="CB480" s="175"/>
      <c r="CC480" s="175"/>
      <c r="CD480" s="175"/>
      <c r="CE480" s="175"/>
    </row>
    <row r="481" spans="1:83" ht="20.25" customHeight="1">
      <c r="A481" s="175" t="s">
        <v>55</v>
      </c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  <c r="BI481" s="175"/>
      <c r="BJ481" s="175"/>
      <c r="BK481" s="175"/>
      <c r="BL481" s="175"/>
      <c r="BM481" s="175"/>
      <c r="BN481" s="175"/>
      <c r="BO481" s="175"/>
      <c r="BP481" s="175"/>
      <c r="BQ481" s="175"/>
      <c r="BR481" s="175"/>
      <c r="BS481" s="175"/>
      <c r="BT481" s="175"/>
      <c r="BU481" s="175"/>
      <c r="BV481" s="175"/>
      <c r="BW481" s="175"/>
      <c r="BX481" s="175"/>
      <c r="BY481" s="175"/>
      <c r="BZ481" s="175"/>
      <c r="CA481" s="175"/>
      <c r="CB481" s="175"/>
      <c r="CC481" s="175"/>
      <c r="CD481" s="175"/>
      <c r="CE481" s="175"/>
    </row>
    <row r="482" spans="1:83" ht="7.5" customHeight="1">
      <c r="A482" s="175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  <c r="BG482" s="175"/>
      <c r="BH482" s="175"/>
      <c r="BI482" s="175"/>
      <c r="BJ482" s="175"/>
      <c r="BK482" s="175"/>
      <c r="BL482" s="175"/>
      <c r="BM482" s="175"/>
      <c r="BN482" s="175"/>
      <c r="BO482" s="175"/>
      <c r="BP482" s="175"/>
      <c r="BQ482" s="175"/>
      <c r="BR482" s="175"/>
      <c r="BS482" s="175"/>
      <c r="BT482" s="175"/>
      <c r="BU482" s="175"/>
      <c r="BV482" s="175"/>
      <c r="BW482" s="175"/>
      <c r="BX482" s="175"/>
      <c r="BY482" s="175"/>
      <c r="BZ482" s="175"/>
      <c r="CA482" s="175"/>
      <c r="CB482" s="175"/>
      <c r="CC482" s="175"/>
      <c r="CD482" s="175"/>
      <c r="CE482" s="175"/>
    </row>
    <row r="483" spans="1:83" ht="35.25" customHeight="1">
      <c r="A483" s="163" t="s">
        <v>41</v>
      </c>
      <c r="B483" s="163"/>
      <c r="C483" s="163"/>
      <c r="D483" s="163"/>
      <c r="E483" s="163" t="s">
        <v>22</v>
      </c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 t="s">
        <v>23</v>
      </c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1" t="s">
        <v>24</v>
      </c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  <c r="AX483" s="161"/>
      <c r="AY483" s="161"/>
      <c r="AZ483" s="161"/>
      <c r="BA483" s="161"/>
      <c r="BB483" s="161"/>
      <c r="BC483" s="161"/>
      <c r="BD483" s="161"/>
      <c r="BE483" s="161"/>
      <c r="BF483" s="161"/>
      <c r="BG483" s="161"/>
      <c r="BH483" s="161"/>
      <c r="BI483" s="161"/>
      <c r="BJ483" s="161"/>
      <c r="BK483" s="161"/>
      <c r="BL483" s="161"/>
      <c r="BM483" s="161"/>
      <c r="BN483" s="161"/>
      <c r="BO483" s="161"/>
      <c r="BP483" s="161"/>
      <c r="BQ483" s="161"/>
      <c r="BR483" s="161"/>
      <c r="BS483" s="161"/>
      <c r="BT483" s="161"/>
      <c r="BU483" s="161"/>
      <c r="BV483" s="161"/>
      <c r="BW483" s="161"/>
      <c r="BX483" s="161"/>
      <c r="BY483" s="161"/>
      <c r="BZ483" s="161"/>
      <c r="CA483" s="161"/>
      <c r="CB483" s="161"/>
      <c r="CC483" s="161"/>
      <c r="CD483" s="161"/>
      <c r="CE483" s="162"/>
    </row>
    <row r="484" spans="1:83" ht="27.75" customHeight="1">
      <c r="A484" s="163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5" t="s">
        <v>42</v>
      </c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7"/>
      <c r="AX484" s="163" t="s">
        <v>25</v>
      </c>
      <c r="AY484" s="163"/>
      <c r="AZ484" s="163"/>
      <c r="BA484" s="163"/>
      <c r="BB484" s="163"/>
      <c r="BC484" s="163"/>
      <c r="BD484" s="163"/>
      <c r="BE484" s="163"/>
      <c r="BF484" s="163"/>
      <c r="BG484" s="163"/>
      <c r="BH484" s="165" t="s">
        <v>32</v>
      </c>
      <c r="BI484" s="166"/>
      <c r="BJ484" s="166"/>
      <c r="BK484" s="166"/>
      <c r="BL484" s="166"/>
      <c r="BM484" s="167"/>
      <c r="BN484" s="165" t="s">
        <v>33</v>
      </c>
      <c r="BO484" s="166"/>
      <c r="BP484" s="166"/>
      <c r="BQ484" s="166"/>
      <c r="BR484" s="166"/>
      <c r="BS484" s="167"/>
      <c r="BT484" s="165" t="s">
        <v>34</v>
      </c>
      <c r="BU484" s="166"/>
      <c r="BV484" s="166"/>
      <c r="BW484" s="166"/>
      <c r="BX484" s="166"/>
      <c r="BY484" s="166"/>
      <c r="BZ484" s="166"/>
      <c r="CA484" s="166"/>
      <c r="CB484" s="166"/>
      <c r="CC484" s="166"/>
      <c r="CD484" s="166"/>
      <c r="CE484" s="167"/>
    </row>
    <row r="485" spans="1:83" ht="22.5" customHeight="1">
      <c r="A485" s="163"/>
      <c r="B485" s="163"/>
      <c r="C485" s="163"/>
      <c r="D485" s="163"/>
      <c r="E485" s="163" t="s">
        <v>42</v>
      </c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 t="s">
        <v>42</v>
      </c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8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70"/>
      <c r="AX485" s="163" t="s">
        <v>43</v>
      </c>
      <c r="AY485" s="163"/>
      <c r="AZ485" s="163"/>
      <c r="BA485" s="163"/>
      <c r="BB485" s="224" t="s">
        <v>26</v>
      </c>
      <c r="BC485" s="224"/>
      <c r="BD485" s="224"/>
      <c r="BE485" s="224"/>
      <c r="BF485" s="224"/>
      <c r="BG485" s="224"/>
      <c r="BH485" s="168"/>
      <c r="BI485" s="169"/>
      <c r="BJ485" s="169"/>
      <c r="BK485" s="169"/>
      <c r="BL485" s="169"/>
      <c r="BM485" s="170"/>
      <c r="BN485" s="168"/>
      <c r="BO485" s="169"/>
      <c r="BP485" s="169"/>
      <c r="BQ485" s="169"/>
      <c r="BR485" s="169"/>
      <c r="BS485" s="170"/>
      <c r="BT485" s="168"/>
      <c r="BU485" s="169"/>
      <c r="BV485" s="169"/>
      <c r="BW485" s="169"/>
      <c r="BX485" s="169"/>
      <c r="BY485" s="169"/>
      <c r="BZ485" s="169"/>
      <c r="CA485" s="169"/>
      <c r="CB485" s="169"/>
      <c r="CC485" s="169"/>
      <c r="CD485" s="169"/>
      <c r="CE485" s="170"/>
    </row>
    <row r="486" spans="1:83" ht="21.75" customHeight="1">
      <c r="A486" s="163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71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2"/>
      <c r="AT486" s="172"/>
      <c r="AU486" s="172"/>
      <c r="AV486" s="172"/>
      <c r="AW486" s="173"/>
      <c r="AX486" s="163"/>
      <c r="AY486" s="163"/>
      <c r="AZ486" s="163"/>
      <c r="BA486" s="163"/>
      <c r="BB486" s="224"/>
      <c r="BC486" s="224"/>
      <c r="BD486" s="224"/>
      <c r="BE486" s="224"/>
      <c r="BF486" s="224"/>
      <c r="BG486" s="224"/>
      <c r="BH486" s="171"/>
      <c r="BI486" s="172"/>
      <c r="BJ486" s="172"/>
      <c r="BK486" s="172"/>
      <c r="BL486" s="172"/>
      <c r="BM486" s="173"/>
      <c r="BN486" s="171"/>
      <c r="BO486" s="172"/>
      <c r="BP486" s="172"/>
      <c r="BQ486" s="172"/>
      <c r="BR486" s="172"/>
      <c r="BS486" s="173"/>
      <c r="BT486" s="171"/>
      <c r="BU486" s="172"/>
      <c r="BV486" s="172"/>
      <c r="BW486" s="172"/>
      <c r="BX486" s="172"/>
      <c r="BY486" s="172"/>
      <c r="BZ486" s="172"/>
      <c r="CA486" s="172"/>
      <c r="CB486" s="172"/>
      <c r="CC486" s="172"/>
      <c r="CD486" s="172"/>
      <c r="CE486" s="173"/>
    </row>
    <row r="487" spans="1:83" ht="14.25" customHeight="1">
      <c r="A487" s="164" t="s">
        <v>12</v>
      </c>
      <c r="B487" s="164"/>
      <c r="C487" s="164"/>
      <c r="D487" s="164"/>
      <c r="E487" s="164" t="s">
        <v>13</v>
      </c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26" t="s">
        <v>14</v>
      </c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7"/>
      <c r="AE487" s="125" t="s">
        <v>15</v>
      </c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6"/>
      <c r="AS487" s="126"/>
      <c r="AT487" s="126"/>
      <c r="AU487" s="126"/>
      <c r="AV487" s="126"/>
      <c r="AW487" s="127"/>
      <c r="AX487" s="164" t="s">
        <v>16</v>
      </c>
      <c r="AY487" s="164"/>
      <c r="AZ487" s="164"/>
      <c r="BA487" s="164"/>
      <c r="BB487" s="164" t="s">
        <v>17</v>
      </c>
      <c r="BC487" s="164"/>
      <c r="BD487" s="164"/>
      <c r="BE487" s="164"/>
      <c r="BF487" s="164"/>
      <c r="BG487" s="164"/>
      <c r="BH487" s="164" t="s">
        <v>18</v>
      </c>
      <c r="BI487" s="164"/>
      <c r="BJ487" s="164"/>
      <c r="BK487" s="164"/>
      <c r="BL487" s="164"/>
      <c r="BM487" s="164"/>
      <c r="BN487" s="164" t="s">
        <v>19</v>
      </c>
      <c r="BO487" s="164"/>
      <c r="BP487" s="164"/>
      <c r="BQ487" s="164"/>
      <c r="BR487" s="164"/>
      <c r="BS487" s="164"/>
      <c r="BT487" s="125" t="s">
        <v>20</v>
      </c>
      <c r="BU487" s="126"/>
      <c r="BV487" s="126"/>
      <c r="BW487" s="126"/>
      <c r="BX487" s="126"/>
      <c r="BY487" s="126"/>
      <c r="BZ487" s="126"/>
      <c r="CA487" s="126"/>
      <c r="CB487" s="126"/>
      <c r="CC487" s="126"/>
      <c r="CD487" s="126"/>
      <c r="CE487" s="127"/>
    </row>
    <row r="488" spans="1:83" ht="67.5" customHeight="1">
      <c r="A488" s="100" t="s">
        <v>12</v>
      </c>
      <c r="B488" s="101"/>
      <c r="C488" s="101"/>
      <c r="D488" s="102"/>
      <c r="E488" s="100" t="s">
        <v>94</v>
      </c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2"/>
      <c r="R488" s="97" t="s">
        <v>95</v>
      </c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9"/>
      <c r="AE488" s="125" t="s">
        <v>72</v>
      </c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  <c r="AW488" s="127"/>
      <c r="AX488" s="117" t="s">
        <v>98</v>
      </c>
      <c r="AY488" s="117"/>
      <c r="AZ488" s="117"/>
      <c r="BA488" s="117"/>
      <c r="BB488" s="118">
        <v>744</v>
      </c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97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9"/>
    </row>
    <row r="489" spans="1:83" ht="28.5" customHeight="1">
      <c r="A489" s="128"/>
      <c r="B489" s="129"/>
      <c r="C489" s="129"/>
      <c r="D489" s="130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30"/>
      <c r="R489" s="140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141"/>
      <c r="AD489" s="142"/>
      <c r="AE489" s="179" t="s">
        <v>73</v>
      </c>
      <c r="AF489" s="180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81"/>
      <c r="AX489" s="117"/>
      <c r="AY489" s="117"/>
      <c r="AZ489" s="117"/>
      <c r="BA489" s="117"/>
      <c r="BB489" s="118"/>
      <c r="BC489" s="118"/>
      <c r="BD489" s="118"/>
      <c r="BE489" s="118"/>
      <c r="BF489" s="118"/>
      <c r="BG489" s="118"/>
      <c r="BH489" s="97">
        <v>100</v>
      </c>
      <c r="BI489" s="98"/>
      <c r="BJ489" s="98"/>
      <c r="BK489" s="98"/>
      <c r="BL489" s="98"/>
      <c r="BM489" s="99"/>
      <c r="BN489" s="97">
        <v>100</v>
      </c>
      <c r="BO489" s="98"/>
      <c r="BP489" s="98"/>
      <c r="BQ489" s="98"/>
      <c r="BR489" s="98"/>
      <c r="BS489" s="99"/>
      <c r="BT489" s="97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9"/>
    </row>
    <row r="490" spans="1:83" ht="26.25" customHeight="1">
      <c r="A490" s="137"/>
      <c r="B490" s="138"/>
      <c r="C490" s="138"/>
      <c r="D490" s="139"/>
      <c r="E490" s="137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9"/>
      <c r="R490" s="109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1"/>
      <c r="AE490" s="94" t="s">
        <v>74</v>
      </c>
      <c r="AF490" s="231"/>
      <c r="AG490" s="231"/>
      <c r="AH490" s="231"/>
      <c r="AI490" s="231"/>
      <c r="AJ490" s="231"/>
      <c r="AK490" s="231"/>
      <c r="AL490" s="231"/>
      <c r="AM490" s="231"/>
      <c r="AN490" s="231"/>
      <c r="AO490" s="231"/>
      <c r="AP490" s="231"/>
      <c r="AQ490" s="231"/>
      <c r="AR490" s="231"/>
      <c r="AS490" s="231"/>
      <c r="AT490" s="231"/>
      <c r="AU490" s="231"/>
      <c r="AV490" s="231"/>
      <c r="AW490" s="232"/>
      <c r="AX490" s="39"/>
      <c r="AY490" s="40"/>
      <c r="AZ490" s="40"/>
      <c r="BA490" s="41"/>
      <c r="BB490" s="4"/>
      <c r="BC490" s="5"/>
      <c r="BD490" s="5"/>
      <c r="BE490" s="5"/>
      <c r="BF490" s="5"/>
      <c r="BG490" s="6"/>
      <c r="BH490" s="97">
        <v>100</v>
      </c>
      <c r="BI490" s="98"/>
      <c r="BJ490" s="98"/>
      <c r="BK490" s="98"/>
      <c r="BL490" s="98"/>
      <c r="BM490" s="99"/>
      <c r="BN490" s="97">
        <v>100</v>
      </c>
      <c r="BO490" s="98"/>
      <c r="BP490" s="98"/>
      <c r="BQ490" s="98"/>
      <c r="BR490" s="98"/>
      <c r="BS490" s="99"/>
      <c r="BT490" s="4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6"/>
    </row>
    <row r="491" spans="1:83" ht="26.25" customHeight="1">
      <c r="A491" s="128"/>
      <c r="B491" s="129"/>
      <c r="C491" s="129"/>
      <c r="D491" s="130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30"/>
      <c r="R491" s="140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2"/>
      <c r="AE491" s="94" t="s">
        <v>75</v>
      </c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6"/>
      <c r="AX491" s="39"/>
      <c r="AY491" s="40"/>
      <c r="AZ491" s="40"/>
      <c r="BA491" s="41"/>
      <c r="BB491" s="4"/>
      <c r="BC491" s="5"/>
      <c r="BD491" s="5"/>
      <c r="BE491" s="5"/>
      <c r="BF491" s="5"/>
      <c r="BG491" s="6"/>
      <c r="BH491" s="97">
        <v>100</v>
      </c>
      <c r="BI491" s="98"/>
      <c r="BJ491" s="98"/>
      <c r="BK491" s="98"/>
      <c r="BL491" s="98"/>
      <c r="BM491" s="99"/>
      <c r="BN491" s="97">
        <v>100</v>
      </c>
      <c r="BO491" s="98"/>
      <c r="BP491" s="98"/>
      <c r="BQ491" s="98"/>
      <c r="BR491" s="98"/>
      <c r="BS491" s="99"/>
      <c r="BT491" s="4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6"/>
    </row>
    <row r="492" spans="1:83" ht="28.5" customHeight="1">
      <c r="A492" s="143"/>
      <c r="B492" s="144"/>
      <c r="C492" s="144"/>
      <c r="D492" s="145"/>
      <c r="E492" s="143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5"/>
      <c r="R492" s="182"/>
      <c r="S492" s="183"/>
      <c r="T492" s="183"/>
      <c r="U492" s="183"/>
      <c r="V492" s="183"/>
      <c r="W492" s="183"/>
      <c r="X492" s="183"/>
      <c r="Y492" s="183"/>
      <c r="Z492" s="183"/>
      <c r="AA492" s="183"/>
      <c r="AB492" s="183"/>
      <c r="AC492" s="183"/>
      <c r="AD492" s="184"/>
      <c r="AE492" s="176" t="s">
        <v>76</v>
      </c>
      <c r="AF492" s="177"/>
      <c r="AG492" s="177"/>
      <c r="AH492" s="177"/>
      <c r="AI492" s="177"/>
      <c r="AJ492" s="177"/>
      <c r="AK492" s="177"/>
      <c r="AL492" s="177"/>
      <c r="AM492" s="177"/>
      <c r="AN492" s="177"/>
      <c r="AO492" s="177"/>
      <c r="AP492" s="177"/>
      <c r="AQ492" s="177"/>
      <c r="AR492" s="177"/>
      <c r="AS492" s="177"/>
      <c r="AT492" s="177"/>
      <c r="AU492" s="177"/>
      <c r="AV492" s="177"/>
      <c r="AW492" s="178"/>
      <c r="AX492" s="39"/>
      <c r="AY492" s="40"/>
      <c r="AZ492" s="40"/>
      <c r="BA492" s="41"/>
      <c r="BB492" s="4"/>
      <c r="BC492" s="5"/>
      <c r="BD492" s="5"/>
      <c r="BE492" s="5"/>
      <c r="BF492" s="5"/>
      <c r="BG492" s="6"/>
      <c r="BH492" s="97">
        <v>100</v>
      </c>
      <c r="BI492" s="98"/>
      <c r="BJ492" s="98"/>
      <c r="BK492" s="98"/>
      <c r="BL492" s="98"/>
      <c r="BM492" s="99"/>
      <c r="BN492" s="97">
        <v>100</v>
      </c>
      <c r="BO492" s="98"/>
      <c r="BP492" s="98"/>
      <c r="BQ492" s="98"/>
      <c r="BR492" s="98"/>
      <c r="BS492" s="99"/>
      <c r="BT492" s="4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6"/>
    </row>
    <row r="493" spans="1:83" ht="26.25" customHeight="1">
      <c r="A493" s="143"/>
      <c r="B493" s="144"/>
      <c r="C493" s="144"/>
      <c r="D493" s="145"/>
      <c r="E493" s="143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5"/>
      <c r="R493" s="182"/>
      <c r="S493" s="183"/>
      <c r="T493" s="183"/>
      <c r="U493" s="183"/>
      <c r="V493" s="183"/>
      <c r="W493" s="183"/>
      <c r="X493" s="183"/>
      <c r="Y493" s="183"/>
      <c r="Z493" s="183"/>
      <c r="AA493" s="183"/>
      <c r="AB493" s="183"/>
      <c r="AC493" s="183"/>
      <c r="AD493" s="184"/>
      <c r="AE493" s="176" t="s">
        <v>109</v>
      </c>
      <c r="AF493" s="177"/>
      <c r="AG493" s="177"/>
      <c r="AH493" s="177"/>
      <c r="AI493" s="177"/>
      <c r="AJ493" s="177"/>
      <c r="AK493" s="177"/>
      <c r="AL493" s="177"/>
      <c r="AM493" s="177"/>
      <c r="AN493" s="177"/>
      <c r="AO493" s="177"/>
      <c r="AP493" s="177"/>
      <c r="AQ493" s="177"/>
      <c r="AR493" s="177"/>
      <c r="AS493" s="177"/>
      <c r="AT493" s="177"/>
      <c r="AU493" s="177"/>
      <c r="AV493" s="177"/>
      <c r="AW493" s="178"/>
      <c r="AX493" s="39"/>
      <c r="AY493" s="40"/>
      <c r="AZ493" s="40"/>
      <c r="BA493" s="41"/>
      <c r="BB493" s="4"/>
      <c r="BC493" s="5"/>
      <c r="BD493" s="5"/>
      <c r="BE493" s="5"/>
      <c r="BF493" s="5"/>
      <c r="BG493" s="6"/>
      <c r="BH493" s="97">
        <v>100</v>
      </c>
      <c r="BI493" s="98"/>
      <c r="BJ493" s="98"/>
      <c r="BK493" s="98"/>
      <c r="BL493" s="98"/>
      <c r="BM493" s="99"/>
      <c r="BN493" s="97">
        <v>100</v>
      </c>
      <c r="BO493" s="98"/>
      <c r="BP493" s="98"/>
      <c r="BQ493" s="98"/>
      <c r="BR493" s="98"/>
      <c r="BS493" s="99"/>
      <c r="BT493" s="4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6"/>
    </row>
    <row r="494" spans="1:83" ht="31.5" customHeight="1">
      <c r="A494" s="143"/>
      <c r="B494" s="144"/>
      <c r="C494" s="144"/>
      <c r="D494" s="145"/>
      <c r="E494" s="143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5"/>
      <c r="R494" s="182"/>
      <c r="S494" s="183"/>
      <c r="T494" s="183"/>
      <c r="U494" s="183"/>
      <c r="V494" s="183"/>
      <c r="W494" s="183"/>
      <c r="X494" s="183"/>
      <c r="Y494" s="183"/>
      <c r="Z494" s="183"/>
      <c r="AA494" s="183"/>
      <c r="AB494" s="183"/>
      <c r="AC494" s="183"/>
      <c r="AD494" s="184"/>
      <c r="AE494" s="176" t="s">
        <v>77</v>
      </c>
      <c r="AF494" s="177"/>
      <c r="AG494" s="177"/>
      <c r="AH494" s="177"/>
      <c r="AI494" s="177"/>
      <c r="AJ494" s="177"/>
      <c r="AK494" s="177"/>
      <c r="AL494" s="177"/>
      <c r="AM494" s="177"/>
      <c r="AN494" s="177"/>
      <c r="AO494" s="177"/>
      <c r="AP494" s="177"/>
      <c r="AQ494" s="177"/>
      <c r="AR494" s="177"/>
      <c r="AS494" s="177"/>
      <c r="AT494" s="177"/>
      <c r="AU494" s="177"/>
      <c r="AV494" s="177"/>
      <c r="AW494" s="178"/>
      <c r="AX494" s="39"/>
      <c r="AY494" s="40"/>
      <c r="AZ494" s="40"/>
      <c r="BA494" s="41"/>
      <c r="BB494" s="4"/>
      <c r="BC494" s="5"/>
      <c r="BD494" s="5"/>
      <c r="BE494" s="5"/>
      <c r="BF494" s="5"/>
      <c r="BG494" s="6"/>
      <c r="BH494" s="97">
        <v>100</v>
      </c>
      <c r="BI494" s="98"/>
      <c r="BJ494" s="98"/>
      <c r="BK494" s="98"/>
      <c r="BL494" s="98"/>
      <c r="BM494" s="99"/>
      <c r="BN494" s="97">
        <v>100</v>
      </c>
      <c r="BO494" s="98"/>
      <c r="BP494" s="98"/>
      <c r="BQ494" s="98"/>
      <c r="BR494" s="98"/>
      <c r="BS494" s="99"/>
      <c r="BT494" s="4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6"/>
    </row>
    <row r="495" spans="1:83" ht="30" customHeight="1">
      <c r="A495" s="143"/>
      <c r="B495" s="144"/>
      <c r="C495" s="144"/>
      <c r="D495" s="145"/>
      <c r="E495" s="143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5"/>
      <c r="R495" s="182"/>
      <c r="S495" s="183"/>
      <c r="T495" s="183"/>
      <c r="U495" s="183"/>
      <c r="V495" s="183"/>
      <c r="W495" s="183"/>
      <c r="X495" s="183"/>
      <c r="Y495" s="183"/>
      <c r="Z495" s="183"/>
      <c r="AA495" s="183"/>
      <c r="AB495" s="183"/>
      <c r="AC495" s="183"/>
      <c r="AD495" s="184"/>
      <c r="AE495" s="176" t="s">
        <v>78</v>
      </c>
      <c r="AF495" s="177"/>
      <c r="AG495" s="177"/>
      <c r="AH495" s="177"/>
      <c r="AI495" s="177"/>
      <c r="AJ495" s="177"/>
      <c r="AK495" s="177"/>
      <c r="AL495" s="177"/>
      <c r="AM495" s="177"/>
      <c r="AN495" s="177"/>
      <c r="AO495" s="177"/>
      <c r="AP495" s="177"/>
      <c r="AQ495" s="177"/>
      <c r="AR495" s="177"/>
      <c r="AS495" s="177"/>
      <c r="AT495" s="177"/>
      <c r="AU495" s="177"/>
      <c r="AV495" s="177"/>
      <c r="AW495" s="178"/>
      <c r="AX495" s="39"/>
      <c r="AY495" s="40"/>
      <c r="AZ495" s="40"/>
      <c r="BA495" s="41"/>
      <c r="BB495" s="4"/>
      <c r="BC495" s="5"/>
      <c r="BD495" s="5"/>
      <c r="BE495" s="5"/>
      <c r="BF495" s="5"/>
      <c r="BG495" s="6"/>
      <c r="BH495" s="97">
        <v>100</v>
      </c>
      <c r="BI495" s="98"/>
      <c r="BJ495" s="98"/>
      <c r="BK495" s="98"/>
      <c r="BL495" s="98"/>
      <c r="BM495" s="99"/>
      <c r="BN495" s="97">
        <v>100</v>
      </c>
      <c r="BO495" s="98"/>
      <c r="BP495" s="98"/>
      <c r="BQ495" s="98"/>
      <c r="BR495" s="98"/>
      <c r="BS495" s="99"/>
      <c r="BT495" s="4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6"/>
    </row>
    <row r="496" spans="1:83" ht="22.5" customHeight="1">
      <c r="A496" s="143"/>
      <c r="B496" s="144"/>
      <c r="C496" s="144"/>
      <c r="D496" s="145"/>
      <c r="E496" s="143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5"/>
      <c r="R496" s="182"/>
      <c r="S496" s="183"/>
      <c r="T496" s="183"/>
      <c r="U496" s="183"/>
      <c r="V496" s="183"/>
      <c r="W496" s="183"/>
      <c r="X496" s="183"/>
      <c r="Y496" s="183"/>
      <c r="Z496" s="183"/>
      <c r="AA496" s="183"/>
      <c r="AB496" s="183"/>
      <c r="AC496" s="183"/>
      <c r="AD496" s="184"/>
      <c r="AE496" s="179" t="s">
        <v>79</v>
      </c>
      <c r="AF496" s="180"/>
      <c r="AG496" s="180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  <c r="AS496" s="180"/>
      <c r="AT496" s="180"/>
      <c r="AU496" s="180"/>
      <c r="AV496" s="180"/>
      <c r="AW496" s="181"/>
      <c r="AX496" s="39"/>
      <c r="AY496" s="40"/>
      <c r="AZ496" s="40"/>
      <c r="BA496" s="41"/>
      <c r="BB496" s="4"/>
      <c r="BC496" s="5"/>
      <c r="BD496" s="5"/>
      <c r="BE496" s="5"/>
      <c r="BF496" s="5"/>
      <c r="BG496" s="6"/>
      <c r="BH496" s="97">
        <v>100</v>
      </c>
      <c r="BI496" s="98"/>
      <c r="BJ496" s="98"/>
      <c r="BK496" s="98"/>
      <c r="BL496" s="98"/>
      <c r="BM496" s="99"/>
      <c r="BN496" s="97">
        <v>100</v>
      </c>
      <c r="BO496" s="98"/>
      <c r="BP496" s="98"/>
      <c r="BQ496" s="98"/>
      <c r="BR496" s="98"/>
      <c r="BS496" s="99"/>
      <c r="BT496" s="4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6"/>
    </row>
    <row r="497" spans="1:83" ht="26.25" customHeight="1">
      <c r="A497" s="143"/>
      <c r="B497" s="144"/>
      <c r="C497" s="144"/>
      <c r="D497" s="145"/>
      <c r="E497" s="143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5"/>
      <c r="R497" s="182"/>
      <c r="S497" s="183"/>
      <c r="T497" s="183"/>
      <c r="U497" s="183"/>
      <c r="V497" s="183"/>
      <c r="W497" s="183"/>
      <c r="X497" s="183"/>
      <c r="Y497" s="183"/>
      <c r="Z497" s="183"/>
      <c r="AA497" s="183"/>
      <c r="AB497" s="183"/>
      <c r="AC497" s="183"/>
      <c r="AD497" s="184"/>
      <c r="AE497" s="176" t="s">
        <v>74</v>
      </c>
      <c r="AF497" s="177"/>
      <c r="AG497" s="177"/>
      <c r="AH497" s="177"/>
      <c r="AI497" s="177"/>
      <c r="AJ497" s="177"/>
      <c r="AK497" s="177"/>
      <c r="AL497" s="177"/>
      <c r="AM497" s="177"/>
      <c r="AN497" s="177"/>
      <c r="AO497" s="177"/>
      <c r="AP497" s="177"/>
      <c r="AQ497" s="177"/>
      <c r="AR497" s="177"/>
      <c r="AS497" s="177"/>
      <c r="AT497" s="177"/>
      <c r="AU497" s="177"/>
      <c r="AV497" s="177"/>
      <c r="AW497" s="178"/>
      <c r="AX497" s="39"/>
      <c r="AY497" s="40"/>
      <c r="AZ497" s="40"/>
      <c r="BA497" s="41"/>
      <c r="BB497" s="4"/>
      <c r="BC497" s="5"/>
      <c r="BD497" s="5"/>
      <c r="BE497" s="5"/>
      <c r="BF497" s="5"/>
      <c r="BG497" s="6"/>
      <c r="BH497" s="97">
        <v>100</v>
      </c>
      <c r="BI497" s="98"/>
      <c r="BJ497" s="98"/>
      <c r="BK497" s="98"/>
      <c r="BL497" s="98"/>
      <c r="BM497" s="99"/>
      <c r="BN497" s="97">
        <v>100</v>
      </c>
      <c r="BO497" s="98"/>
      <c r="BP497" s="98"/>
      <c r="BQ497" s="98"/>
      <c r="BR497" s="98"/>
      <c r="BS497" s="99"/>
      <c r="BT497" s="4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6"/>
    </row>
    <row r="498" spans="1:83" ht="29.25" customHeight="1">
      <c r="A498" s="143"/>
      <c r="B498" s="144"/>
      <c r="C498" s="144"/>
      <c r="D498" s="145"/>
      <c r="E498" s="143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5"/>
      <c r="R498" s="182"/>
      <c r="S498" s="183"/>
      <c r="T498" s="183"/>
      <c r="U498" s="183"/>
      <c r="V498" s="183"/>
      <c r="W498" s="183"/>
      <c r="X498" s="183"/>
      <c r="Y498" s="183"/>
      <c r="Z498" s="183"/>
      <c r="AA498" s="183"/>
      <c r="AB498" s="183"/>
      <c r="AC498" s="183"/>
      <c r="AD498" s="184"/>
      <c r="AE498" s="176" t="s">
        <v>75</v>
      </c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7"/>
      <c r="AS498" s="177"/>
      <c r="AT498" s="177"/>
      <c r="AU498" s="177"/>
      <c r="AV498" s="177"/>
      <c r="AW498" s="178"/>
      <c r="AX498" s="39"/>
      <c r="AY498" s="40"/>
      <c r="AZ498" s="40"/>
      <c r="BA498" s="41"/>
      <c r="BB498" s="4"/>
      <c r="BC498" s="5"/>
      <c r="BD498" s="5"/>
      <c r="BE498" s="5"/>
      <c r="BF498" s="5"/>
      <c r="BG498" s="6"/>
      <c r="BH498" s="97">
        <v>100</v>
      </c>
      <c r="BI498" s="98"/>
      <c r="BJ498" s="98"/>
      <c r="BK498" s="98"/>
      <c r="BL498" s="98"/>
      <c r="BM498" s="99"/>
      <c r="BN498" s="97">
        <v>100</v>
      </c>
      <c r="BO498" s="98"/>
      <c r="BP498" s="98"/>
      <c r="BQ498" s="98"/>
      <c r="BR498" s="98"/>
      <c r="BS498" s="99"/>
      <c r="BT498" s="4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6"/>
    </row>
    <row r="499" spans="1:83" ht="26.25" customHeight="1">
      <c r="A499" s="143"/>
      <c r="B499" s="144"/>
      <c r="C499" s="144"/>
      <c r="D499" s="145"/>
      <c r="E499" s="143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5"/>
      <c r="R499" s="182"/>
      <c r="S499" s="183"/>
      <c r="T499" s="183"/>
      <c r="U499" s="183"/>
      <c r="V499" s="183"/>
      <c r="W499" s="183"/>
      <c r="X499" s="183"/>
      <c r="Y499" s="183"/>
      <c r="Z499" s="183"/>
      <c r="AA499" s="183"/>
      <c r="AB499" s="183"/>
      <c r="AC499" s="183"/>
      <c r="AD499" s="184"/>
      <c r="AE499" s="176" t="s">
        <v>76</v>
      </c>
      <c r="AF499" s="177"/>
      <c r="AG499" s="177"/>
      <c r="AH499" s="177"/>
      <c r="AI499" s="177"/>
      <c r="AJ499" s="177"/>
      <c r="AK499" s="177"/>
      <c r="AL499" s="177"/>
      <c r="AM499" s="177"/>
      <c r="AN499" s="177"/>
      <c r="AO499" s="177"/>
      <c r="AP499" s="177"/>
      <c r="AQ499" s="177"/>
      <c r="AR499" s="177"/>
      <c r="AS499" s="177"/>
      <c r="AT499" s="177"/>
      <c r="AU499" s="177"/>
      <c r="AV499" s="177"/>
      <c r="AW499" s="178"/>
      <c r="AX499" s="39"/>
      <c r="AY499" s="40"/>
      <c r="AZ499" s="40"/>
      <c r="BA499" s="41"/>
      <c r="BB499" s="4"/>
      <c r="BC499" s="5"/>
      <c r="BD499" s="5"/>
      <c r="BE499" s="5"/>
      <c r="BF499" s="5"/>
      <c r="BG499" s="6"/>
      <c r="BH499" s="97">
        <v>100</v>
      </c>
      <c r="BI499" s="98"/>
      <c r="BJ499" s="98"/>
      <c r="BK499" s="98"/>
      <c r="BL499" s="98"/>
      <c r="BM499" s="99"/>
      <c r="BN499" s="97">
        <v>100</v>
      </c>
      <c r="BO499" s="98"/>
      <c r="BP499" s="98"/>
      <c r="BQ499" s="98"/>
      <c r="BR499" s="98"/>
      <c r="BS499" s="99"/>
      <c r="BT499" s="4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6"/>
    </row>
    <row r="500" spans="1:83" ht="30" customHeight="1">
      <c r="A500" s="143"/>
      <c r="B500" s="144"/>
      <c r="C500" s="144"/>
      <c r="D500" s="145"/>
      <c r="E500" s="143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5"/>
      <c r="R500" s="182"/>
      <c r="S500" s="183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3"/>
      <c r="AD500" s="184"/>
      <c r="AE500" s="176" t="s">
        <v>109</v>
      </c>
      <c r="AF500" s="177"/>
      <c r="AG500" s="177"/>
      <c r="AH500" s="177"/>
      <c r="AI500" s="177"/>
      <c r="AJ500" s="177"/>
      <c r="AK500" s="177"/>
      <c r="AL500" s="177"/>
      <c r="AM500" s="177"/>
      <c r="AN500" s="177"/>
      <c r="AO500" s="177"/>
      <c r="AP500" s="177"/>
      <c r="AQ500" s="177"/>
      <c r="AR500" s="177"/>
      <c r="AS500" s="177"/>
      <c r="AT500" s="177"/>
      <c r="AU500" s="177"/>
      <c r="AV500" s="177"/>
      <c r="AW500" s="178"/>
      <c r="AX500" s="39"/>
      <c r="AY500" s="40"/>
      <c r="AZ500" s="40"/>
      <c r="BA500" s="41"/>
      <c r="BB500" s="4"/>
      <c r="BC500" s="5"/>
      <c r="BD500" s="5"/>
      <c r="BE500" s="5"/>
      <c r="BF500" s="5"/>
      <c r="BG500" s="6"/>
      <c r="BH500" s="97">
        <v>100</v>
      </c>
      <c r="BI500" s="98"/>
      <c r="BJ500" s="98"/>
      <c r="BK500" s="98"/>
      <c r="BL500" s="98"/>
      <c r="BM500" s="99"/>
      <c r="BN500" s="97">
        <v>100</v>
      </c>
      <c r="BO500" s="98"/>
      <c r="BP500" s="98"/>
      <c r="BQ500" s="98"/>
      <c r="BR500" s="98"/>
      <c r="BS500" s="99"/>
      <c r="BT500" s="4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6"/>
    </row>
    <row r="501" spans="1:83" ht="33" customHeight="1">
      <c r="A501" s="143"/>
      <c r="B501" s="144"/>
      <c r="C501" s="144"/>
      <c r="D501" s="145"/>
      <c r="E501" s="143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5"/>
      <c r="R501" s="182"/>
      <c r="S501" s="183"/>
      <c r="T501" s="183"/>
      <c r="U501" s="183"/>
      <c r="V501" s="183"/>
      <c r="W501" s="183"/>
      <c r="X501" s="183"/>
      <c r="Y501" s="183"/>
      <c r="Z501" s="183"/>
      <c r="AA501" s="183"/>
      <c r="AB501" s="183"/>
      <c r="AC501" s="183"/>
      <c r="AD501" s="184"/>
      <c r="AE501" s="176" t="s">
        <v>78</v>
      </c>
      <c r="AF501" s="177"/>
      <c r="AG501" s="177"/>
      <c r="AH501" s="177"/>
      <c r="AI501" s="177"/>
      <c r="AJ501" s="177"/>
      <c r="AK501" s="177"/>
      <c r="AL501" s="177"/>
      <c r="AM501" s="177"/>
      <c r="AN501" s="177"/>
      <c r="AO501" s="177"/>
      <c r="AP501" s="177"/>
      <c r="AQ501" s="177"/>
      <c r="AR501" s="177"/>
      <c r="AS501" s="177"/>
      <c r="AT501" s="177"/>
      <c r="AU501" s="177"/>
      <c r="AV501" s="177"/>
      <c r="AW501" s="178"/>
      <c r="AX501" s="39"/>
      <c r="AY501" s="40"/>
      <c r="AZ501" s="40"/>
      <c r="BA501" s="41"/>
      <c r="BB501" s="4"/>
      <c r="BC501" s="5"/>
      <c r="BD501" s="5"/>
      <c r="BE501" s="5"/>
      <c r="BF501" s="5"/>
      <c r="BG501" s="6"/>
      <c r="BH501" s="97">
        <v>100</v>
      </c>
      <c r="BI501" s="98"/>
      <c r="BJ501" s="98"/>
      <c r="BK501" s="98"/>
      <c r="BL501" s="98"/>
      <c r="BM501" s="99"/>
      <c r="BN501" s="97">
        <v>100</v>
      </c>
      <c r="BO501" s="98"/>
      <c r="BP501" s="98"/>
      <c r="BQ501" s="98"/>
      <c r="BR501" s="98"/>
      <c r="BS501" s="99"/>
      <c r="BT501" s="4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6"/>
    </row>
    <row r="502" spans="1:83" ht="20.25" customHeight="1">
      <c r="A502" s="143"/>
      <c r="B502" s="144"/>
      <c r="C502" s="144"/>
      <c r="D502" s="145"/>
      <c r="E502" s="143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5"/>
      <c r="R502" s="182"/>
      <c r="S502" s="183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3"/>
      <c r="AD502" s="184"/>
      <c r="AE502" s="179" t="s">
        <v>80</v>
      </c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1"/>
      <c r="AX502" s="102"/>
      <c r="AY502" s="117"/>
      <c r="AZ502" s="117"/>
      <c r="BA502" s="117"/>
      <c r="BB502" s="118"/>
      <c r="BC502" s="118"/>
      <c r="BD502" s="118"/>
      <c r="BE502" s="118"/>
      <c r="BF502" s="118"/>
      <c r="BG502" s="118"/>
      <c r="BH502" s="97">
        <v>100</v>
      </c>
      <c r="BI502" s="98"/>
      <c r="BJ502" s="98"/>
      <c r="BK502" s="98"/>
      <c r="BL502" s="98"/>
      <c r="BM502" s="99"/>
      <c r="BN502" s="97">
        <v>100</v>
      </c>
      <c r="BO502" s="98"/>
      <c r="BP502" s="98"/>
      <c r="BQ502" s="98"/>
      <c r="BR502" s="98"/>
      <c r="BS502" s="99"/>
      <c r="BT502" s="97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9"/>
    </row>
    <row r="503" spans="1:83" ht="30.75" customHeight="1">
      <c r="A503" s="143"/>
      <c r="B503" s="144"/>
      <c r="C503" s="144"/>
      <c r="D503" s="145"/>
      <c r="E503" s="143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5"/>
      <c r="R503" s="182"/>
      <c r="S503" s="183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3"/>
      <c r="AD503" s="184"/>
      <c r="AE503" s="176" t="s">
        <v>74</v>
      </c>
      <c r="AF503" s="177"/>
      <c r="AG503" s="177"/>
      <c r="AH503" s="177"/>
      <c r="AI503" s="177"/>
      <c r="AJ503" s="177"/>
      <c r="AK503" s="177"/>
      <c r="AL503" s="177"/>
      <c r="AM503" s="177"/>
      <c r="AN503" s="177"/>
      <c r="AO503" s="177"/>
      <c r="AP503" s="177"/>
      <c r="AQ503" s="177"/>
      <c r="AR503" s="177"/>
      <c r="AS503" s="177"/>
      <c r="AT503" s="177"/>
      <c r="AU503" s="177"/>
      <c r="AV503" s="177"/>
      <c r="AW503" s="178"/>
      <c r="AX503" s="46"/>
      <c r="AY503" s="46"/>
      <c r="AZ503" s="46"/>
      <c r="BA503" s="47"/>
      <c r="BB503" s="97"/>
      <c r="BC503" s="98"/>
      <c r="BD503" s="98"/>
      <c r="BE503" s="98"/>
      <c r="BF503" s="98"/>
      <c r="BG503" s="99"/>
      <c r="BH503" s="97">
        <v>100</v>
      </c>
      <c r="BI503" s="98"/>
      <c r="BJ503" s="98"/>
      <c r="BK503" s="98"/>
      <c r="BL503" s="98"/>
      <c r="BM503" s="99"/>
      <c r="BN503" s="97">
        <v>100</v>
      </c>
      <c r="BO503" s="98"/>
      <c r="BP503" s="98"/>
      <c r="BQ503" s="98"/>
      <c r="BR503" s="98"/>
      <c r="BS503" s="99"/>
      <c r="BT503" s="4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6"/>
    </row>
    <row r="504" spans="1:83" ht="27.75" customHeight="1">
      <c r="A504" s="143"/>
      <c r="B504" s="144"/>
      <c r="C504" s="144"/>
      <c r="D504" s="145"/>
      <c r="E504" s="143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5"/>
      <c r="R504" s="182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  <c r="AD504" s="184"/>
      <c r="AE504" s="176" t="s">
        <v>75</v>
      </c>
      <c r="AF504" s="177"/>
      <c r="AG504" s="177"/>
      <c r="AH504" s="177"/>
      <c r="AI504" s="177"/>
      <c r="AJ504" s="177"/>
      <c r="AK504" s="177"/>
      <c r="AL504" s="177"/>
      <c r="AM504" s="177"/>
      <c r="AN504" s="177"/>
      <c r="AO504" s="177"/>
      <c r="AP504" s="177"/>
      <c r="AQ504" s="177"/>
      <c r="AR504" s="177"/>
      <c r="AS504" s="177"/>
      <c r="AT504" s="177"/>
      <c r="AU504" s="177"/>
      <c r="AV504" s="177"/>
      <c r="AW504" s="178"/>
      <c r="AX504" s="101"/>
      <c r="AY504" s="101"/>
      <c r="AZ504" s="101"/>
      <c r="BA504" s="102"/>
      <c r="BB504" s="4"/>
      <c r="BC504" s="5"/>
      <c r="BD504" s="5"/>
      <c r="BE504" s="5"/>
      <c r="BF504" s="5"/>
      <c r="BG504" s="6"/>
      <c r="BH504" s="97">
        <v>100</v>
      </c>
      <c r="BI504" s="98"/>
      <c r="BJ504" s="98"/>
      <c r="BK504" s="98"/>
      <c r="BL504" s="98"/>
      <c r="BM504" s="99"/>
      <c r="BN504" s="97">
        <v>100</v>
      </c>
      <c r="BO504" s="98"/>
      <c r="BP504" s="98"/>
      <c r="BQ504" s="98"/>
      <c r="BR504" s="98"/>
      <c r="BS504" s="99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6"/>
    </row>
    <row r="505" spans="1:83" ht="30.75" customHeight="1">
      <c r="A505" s="143"/>
      <c r="B505" s="144"/>
      <c r="C505" s="144"/>
      <c r="D505" s="145"/>
      <c r="E505" s="143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5"/>
      <c r="R505" s="182"/>
      <c r="S505" s="183"/>
      <c r="T505" s="183"/>
      <c r="U505" s="183"/>
      <c r="V505" s="183"/>
      <c r="W505" s="183"/>
      <c r="X505" s="183"/>
      <c r="Y505" s="183"/>
      <c r="Z505" s="183"/>
      <c r="AA505" s="183"/>
      <c r="AB505" s="183"/>
      <c r="AC505" s="183"/>
      <c r="AD505" s="184"/>
      <c r="AE505" s="176" t="s">
        <v>76</v>
      </c>
      <c r="AF505" s="177"/>
      <c r="AG505" s="177"/>
      <c r="AH505" s="177"/>
      <c r="AI505" s="177"/>
      <c r="AJ505" s="177"/>
      <c r="AK505" s="177"/>
      <c r="AL505" s="177"/>
      <c r="AM505" s="177"/>
      <c r="AN505" s="177"/>
      <c r="AO505" s="177"/>
      <c r="AP505" s="177"/>
      <c r="AQ505" s="177"/>
      <c r="AR505" s="177"/>
      <c r="AS505" s="177"/>
      <c r="AT505" s="177"/>
      <c r="AU505" s="177"/>
      <c r="AV505" s="177"/>
      <c r="AW505" s="178"/>
      <c r="AX505" s="40"/>
      <c r="AY505" s="40"/>
      <c r="AZ505" s="40"/>
      <c r="BA505" s="41"/>
      <c r="BB505" s="4"/>
      <c r="BC505" s="5"/>
      <c r="BD505" s="5"/>
      <c r="BE505" s="5"/>
      <c r="BF505" s="5"/>
      <c r="BG505" s="6"/>
      <c r="BH505" s="97">
        <v>100</v>
      </c>
      <c r="BI505" s="98"/>
      <c r="BJ505" s="98"/>
      <c r="BK505" s="98"/>
      <c r="BL505" s="98"/>
      <c r="BM505" s="99"/>
      <c r="BN505" s="97">
        <v>100</v>
      </c>
      <c r="BO505" s="98"/>
      <c r="BP505" s="98"/>
      <c r="BQ505" s="98"/>
      <c r="BR505" s="98"/>
      <c r="BS505" s="99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6"/>
    </row>
    <row r="506" spans="1:83" ht="30.75" customHeight="1">
      <c r="A506" s="143"/>
      <c r="B506" s="144"/>
      <c r="C506" s="144"/>
      <c r="D506" s="145"/>
      <c r="E506" s="143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5"/>
      <c r="R506" s="182"/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3"/>
      <c r="AD506" s="184"/>
      <c r="AE506" s="176" t="s">
        <v>109</v>
      </c>
      <c r="AF506" s="177"/>
      <c r="AG506" s="177"/>
      <c r="AH506" s="177"/>
      <c r="AI506" s="177"/>
      <c r="AJ506" s="177"/>
      <c r="AK506" s="177"/>
      <c r="AL506" s="177"/>
      <c r="AM506" s="177"/>
      <c r="AN506" s="177"/>
      <c r="AO506" s="177"/>
      <c r="AP506" s="177"/>
      <c r="AQ506" s="177"/>
      <c r="AR506" s="177"/>
      <c r="AS506" s="177"/>
      <c r="AT506" s="177"/>
      <c r="AU506" s="177"/>
      <c r="AV506" s="177"/>
      <c r="AW506" s="178"/>
      <c r="AX506" s="34"/>
      <c r="AY506" s="34"/>
      <c r="AZ506" s="34"/>
      <c r="BA506" s="35"/>
      <c r="BB506" s="36"/>
      <c r="BC506" s="37"/>
      <c r="BD506" s="37"/>
      <c r="BE506" s="37"/>
      <c r="BF506" s="37"/>
      <c r="BG506" s="38"/>
      <c r="BH506" s="97">
        <v>100</v>
      </c>
      <c r="BI506" s="98"/>
      <c r="BJ506" s="98"/>
      <c r="BK506" s="98"/>
      <c r="BL506" s="98"/>
      <c r="BM506" s="99"/>
      <c r="BN506" s="97">
        <v>100</v>
      </c>
      <c r="BO506" s="98"/>
      <c r="BP506" s="98"/>
      <c r="BQ506" s="98"/>
      <c r="BR506" s="98"/>
      <c r="BS506" s="99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6"/>
    </row>
    <row r="507" spans="1:83" ht="27.75" customHeight="1">
      <c r="A507" s="143"/>
      <c r="B507" s="144"/>
      <c r="C507" s="144"/>
      <c r="D507" s="145"/>
      <c r="E507" s="143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5"/>
      <c r="R507" s="182"/>
      <c r="S507" s="183"/>
      <c r="T507" s="183"/>
      <c r="U507" s="183"/>
      <c r="V507" s="183"/>
      <c r="W507" s="183"/>
      <c r="X507" s="183"/>
      <c r="Y507" s="183"/>
      <c r="Z507" s="183"/>
      <c r="AA507" s="183"/>
      <c r="AB507" s="183"/>
      <c r="AC507" s="183"/>
      <c r="AD507" s="184"/>
      <c r="AE507" s="176" t="s">
        <v>78</v>
      </c>
      <c r="AF507" s="177"/>
      <c r="AG507" s="177"/>
      <c r="AH507" s="177"/>
      <c r="AI507" s="177"/>
      <c r="AJ507" s="177"/>
      <c r="AK507" s="177"/>
      <c r="AL507" s="177"/>
      <c r="AM507" s="177"/>
      <c r="AN507" s="177"/>
      <c r="AO507" s="177"/>
      <c r="AP507" s="177"/>
      <c r="AQ507" s="177"/>
      <c r="AR507" s="177"/>
      <c r="AS507" s="177"/>
      <c r="AT507" s="177"/>
      <c r="AU507" s="177"/>
      <c r="AV507" s="177"/>
      <c r="AW507" s="178"/>
      <c r="AX507" s="40"/>
      <c r="AY507" s="40"/>
      <c r="AZ507" s="40"/>
      <c r="BA507" s="40"/>
      <c r="BB507" s="4"/>
      <c r="BC507" s="5"/>
      <c r="BD507" s="5"/>
      <c r="BE507" s="5"/>
      <c r="BF507" s="5"/>
      <c r="BG507" s="6"/>
      <c r="BH507" s="97">
        <v>100</v>
      </c>
      <c r="BI507" s="98"/>
      <c r="BJ507" s="98"/>
      <c r="BK507" s="98"/>
      <c r="BL507" s="98"/>
      <c r="BM507" s="99"/>
      <c r="BN507" s="97">
        <v>100</v>
      </c>
      <c r="BO507" s="98"/>
      <c r="BP507" s="98"/>
      <c r="BQ507" s="98"/>
      <c r="BR507" s="98"/>
      <c r="BS507" s="99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6"/>
    </row>
    <row r="508" spans="1:83" ht="81" customHeight="1">
      <c r="A508" s="143"/>
      <c r="B508" s="144"/>
      <c r="C508" s="144"/>
      <c r="D508" s="145"/>
      <c r="E508" s="143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5"/>
      <c r="R508" s="182"/>
      <c r="S508" s="183"/>
      <c r="T508" s="183"/>
      <c r="U508" s="183"/>
      <c r="V508" s="183"/>
      <c r="W508" s="183"/>
      <c r="X508" s="183"/>
      <c r="Y508" s="183"/>
      <c r="Z508" s="183"/>
      <c r="AA508" s="183"/>
      <c r="AB508" s="183"/>
      <c r="AC508" s="183"/>
      <c r="AD508" s="184"/>
      <c r="AE508" s="94" t="s">
        <v>110</v>
      </c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6"/>
      <c r="AX508" s="40"/>
      <c r="AY508" s="40"/>
      <c r="AZ508" s="40"/>
      <c r="BA508" s="41"/>
      <c r="BB508" s="4"/>
      <c r="BC508" s="5"/>
      <c r="BD508" s="5"/>
      <c r="BE508" s="5"/>
      <c r="BF508" s="5"/>
      <c r="BG508" s="6"/>
      <c r="BH508" s="97">
        <v>100</v>
      </c>
      <c r="BI508" s="98"/>
      <c r="BJ508" s="98"/>
      <c r="BK508" s="98"/>
      <c r="BL508" s="98"/>
      <c r="BM508" s="99"/>
      <c r="BN508" s="97">
        <v>100</v>
      </c>
      <c r="BO508" s="98"/>
      <c r="BP508" s="98"/>
      <c r="BQ508" s="98"/>
      <c r="BR508" s="98"/>
      <c r="BS508" s="99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6"/>
    </row>
    <row r="509" spans="1:83" ht="33" customHeight="1">
      <c r="A509" s="143"/>
      <c r="B509" s="144"/>
      <c r="C509" s="144"/>
      <c r="D509" s="145"/>
      <c r="E509" s="143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5"/>
      <c r="R509" s="182"/>
      <c r="S509" s="183"/>
      <c r="T509" s="183"/>
      <c r="U509" s="183"/>
      <c r="V509" s="183"/>
      <c r="W509" s="183"/>
      <c r="X509" s="183"/>
      <c r="Y509" s="183"/>
      <c r="Z509" s="183"/>
      <c r="AA509" s="183"/>
      <c r="AB509" s="183"/>
      <c r="AC509" s="183"/>
      <c r="AD509" s="184"/>
      <c r="AE509" s="179" t="s">
        <v>130</v>
      </c>
      <c r="AF509" s="180"/>
      <c r="AG509" s="180"/>
      <c r="AH509" s="180"/>
      <c r="AI509" s="180"/>
      <c r="AJ509" s="180"/>
      <c r="AK509" s="180"/>
      <c r="AL509" s="180"/>
      <c r="AM509" s="180"/>
      <c r="AN509" s="180"/>
      <c r="AO509" s="180"/>
      <c r="AP509" s="180"/>
      <c r="AQ509" s="180"/>
      <c r="AR509" s="180"/>
      <c r="AS509" s="180"/>
      <c r="AT509" s="180"/>
      <c r="AU509" s="180"/>
      <c r="AV509" s="180"/>
      <c r="AW509" s="180"/>
      <c r="AX509" s="100"/>
      <c r="AY509" s="101"/>
      <c r="AZ509" s="101"/>
      <c r="BA509" s="102"/>
      <c r="BB509" s="97"/>
      <c r="BC509" s="98"/>
      <c r="BD509" s="98"/>
      <c r="BE509" s="98"/>
      <c r="BF509" s="98"/>
      <c r="BG509" s="99"/>
      <c r="BH509" s="97">
        <v>100</v>
      </c>
      <c r="BI509" s="98"/>
      <c r="BJ509" s="98"/>
      <c r="BK509" s="98"/>
      <c r="BL509" s="98"/>
      <c r="BM509" s="99"/>
      <c r="BN509" s="97">
        <v>100</v>
      </c>
      <c r="BO509" s="98"/>
      <c r="BP509" s="98"/>
      <c r="BQ509" s="98"/>
      <c r="BR509" s="98"/>
      <c r="BS509" s="99"/>
      <c r="BT509" s="4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6"/>
    </row>
    <row r="510" spans="1:83" ht="27.75" customHeight="1">
      <c r="A510" s="143"/>
      <c r="B510" s="144"/>
      <c r="C510" s="144"/>
      <c r="D510" s="145"/>
      <c r="E510" s="143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5"/>
      <c r="R510" s="182"/>
      <c r="S510" s="183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3"/>
      <c r="AD510" s="184"/>
      <c r="AE510" s="176" t="s">
        <v>74</v>
      </c>
      <c r="AF510" s="177"/>
      <c r="AG510" s="177"/>
      <c r="AH510" s="177"/>
      <c r="AI510" s="177"/>
      <c r="AJ510" s="177"/>
      <c r="AK510" s="177"/>
      <c r="AL510" s="177"/>
      <c r="AM510" s="177"/>
      <c r="AN510" s="177"/>
      <c r="AO510" s="177"/>
      <c r="AP510" s="177"/>
      <c r="AQ510" s="177"/>
      <c r="AR510" s="177"/>
      <c r="AS510" s="177"/>
      <c r="AT510" s="177"/>
      <c r="AU510" s="177"/>
      <c r="AV510" s="177"/>
      <c r="AW510" s="178"/>
      <c r="AX510" s="39"/>
      <c r="AY510" s="40"/>
      <c r="AZ510" s="40"/>
      <c r="BA510" s="41"/>
      <c r="BB510" s="4"/>
      <c r="BC510" s="5"/>
      <c r="BD510" s="5"/>
      <c r="BE510" s="5"/>
      <c r="BF510" s="5"/>
      <c r="BG510" s="6"/>
      <c r="BH510" s="97">
        <v>100</v>
      </c>
      <c r="BI510" s="98"/>
      <c r="BJ510" s="98"/>
      <c r="BK510" s="98"/>
      <c r="BL510" s="98"/>
      <c r="BM510" s="99"/>
      <c r="BN510" s="97">
        <v>100</v>
      </c>
      <c r="BO510" s="98"/>
      <c r="BP510" s="98"/>
      <c r="BQ510" s="98"/>
      <c r="BR510" s="98"/>
      <c r="BS510" s="99"/>
      <c r="BT510" s="4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6"/>
    </row>
    <row r="511" spans="1:83" ht="28.5" customHeight="1">
      <c r="A511" s="143"/>
      <c r="B511" s="144"/>
      <c r="C511" s="144"/>
      <c r="D511" s="145"/>
      <c r="E511" s="143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5"/>
      <c r="R511" s="182"/>
      <c r="S511" s="183"/>
      <c r="T511" s="183"/>
      <c r="U511" s="183"/>
      <c r="V511" s="183"/>
      <c r="W511" s="183"/>
      <c r="X511" s="183"/>
      <c r="Y511" s="183"/>
      <c r="Z511" s="183"/>
      <c r="AA511" s="183"/>
      <c r="AB511" s="183"/>
      <c r="AC511" s="183"/>
      <c r="AD511" s="184"/>
      <c r="AE511" s="176" t="s">
        <v>82</v>
      </c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7"/>
      <c r="AT511" s="177"/>
      <c r="AU511" s="177"/>
      <c r="AV511" s="177"/>
      <c r="AW511" s="178"/>
      <c r="AX511" s="100"/>
      <c r="AY511" s="101"/>
      <c r="AZ511" s="101"/>
      <c r="BA511" s="102"/>
      <c r="BB511" s="97"/>
      <c r="BC511" s="98"/>
      <c r="BD511" s="98"/>
      <c r="BE511" s="98"/>
      <c r="BF511" s="98"/>
      <c r="BG511" s="99"/>
      <c r="BH511" s="97">
        <v>100</v>
      </c>
      <c r="BI511" s="98"/>
      <c r="BJ511" s="98"/>
      <c r="BK511" s="98"/>
      <c r="BL511" s="98"/>
      <c r="BM511" s="99"/>
      <c r="BN511" s="97">
        <v>100</v>
      </c>
      <c r="BO511" s="98"/>
      <c r="BP511" s="98"/>
      <c r="BQ511" s="98"/>
      <c r="BR511" s="98"/>
      <c r="BS511" s="99"/>
      <c r="BT511" s="4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6"/>
    </row>
    <row r="512" spans="1:83" ht="30" customHeight="1">
      <c r="A512" s="143"/>
      <c r="B512" s="144"/>
      <c r="C512" s="144"/>
      <c r="D512" s="145"/>
      <c r="E512" s="143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5"/>
      <c r="R512" s="182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  <c r="AD512" s="184"/>
      <c r="AE512" s="176" t="s">
        <v>83</v>
      </c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77"/>
      <c r="AQ512" s="177"/>
      <c r="AR512" s="177"/>
      <c r="AS512" s="177"/>
      <c r="AT512" s="177"/>
      <c r="AU512" s="177"/>
      <c r="AV512" s="177"/>
      <c r="AW512" s="178"/>
      <c r="AX512" s="100"/>
      <c r="AY512" s="101"/>
      <c r="AZ512" s="101"/>
      <c r="BA512" s="102"/>
      <c r="BB512" s="97"/>
      <c r="BC512" s="98"/>
      <c r="BD512" s="98"/>
      <c r="BE512" s="98"/>
      <c r="BF512" s="98"/>
      <c r="BG512" s="99"/>
      <c r="BH512" s="97">
        <v>100</v>
      </c>
      <c r="BI512" s="98"/>
      <c r="BJ512" s="98"/>
      <c r="BK512" s="98"/>
      <c r="BL512" s="98"/>
      <c r="BM512" s="99"/>
      <c r="BN512" s="97">
        <v>100</v>
      </c>
      <c r="BO512" s="98"/>
      <c r="BP512" s="98"/>
      <c r="BQ512" s="98"/>
      <c r="BR512" s="98"/>
      <c r="BS512" s="99"/>
      <c r="BT512" s="4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6"/>
    </row>
    <row r="513" spans="1:83" ht="31.5" customHeight="1">
      <c r="A513" s="143"/>
      <c r="B513" s="144"/>
      <c r="C513" s="144"/>
      <c r="D513" s="145"/>
      <c r="E513" s="143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5"/>
      <c r="R513" s="182"/>
      <c r="S513" s="183"/>
      <c r="T513" s="183"/>
      <c r="U513" s="183"/>
      <c r="V513" s="183"/>
      <c r="W513" s="183"/>
      <c r="X513" s="183"/>
      <c r="Y513" s="183"/>
      <c r="Z513" s="183"/>
      <c r="AA513" s="183"/>
      <c r="AB513" s="183"/>
      <c r="AC513" s="183"/>
      <c r="AD513" s="184"/>
      <c r="AE513" s="176" t="s">
        <v>109</v>
      </c>
      <c r="AF513" s="177"/>
      <c r="AG513" s="177"/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7"/>
      <c r="AT513" s="177"/>
      <c r="AU513" s="177"/>
      <c r="AV513" s="177"/>
      <c r="AW513" s="178"/>
      <c r="AX513" s="100"/>
      <c r="AY513" s="101"/>
      <c r="AZ513" s="101"/>
      <c r="BA513" s="102"/>
      <c r="BB513" s="97"/>
      <c r="BC513" s="98"/>
      <c r="BD513" s="98"/>
      <c r="BE513" s="98"/>
      <c r="BF513" s="98"/>
      <c r="BG513" s="99"/>
      <c r="BH513" s="97">
        <v>100</v>
      </c>
      <c r="BI513" s="98"/>
      <c r="BJ513" s="98"/>
      <c r="BK513" s="98"/>
      <c r="BL513" s="98"/>
      <c r="BM513" s="99"/>
      <c r="BN513" s="97">
        <v>100</v>
      </c>
      <c r="BO513" s="98"/>
      <c r="BP513" s="98"/>
      <c r="BQ513" s="98"/>
      <c r="BR513" s="98"/>
      <c r="BS513" s="99"/>
      <c r="BT513" s="4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6"/>
    </row>
    <row r="514" spans="1:83" ht="28.5" customHeight="1">
      <c r="A514" s="143"/>
      <c r="B514" s="144"/>
      <c r="C514" s="144"/>
      <c r="D514" s="145"/>
      <c r="E514" s="143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5"/>
      <c r="R514" s="182"/>
      <c r="S514" s="183"/>
      <c r="T514" s="183"/>
      <c r="U514" s="183"/>
      <c r="V514" s="183"/>
      <c r="W514" s="183"/>
      <c r="X514" s="183"/>
      <c r="Y514" s="183"/>
      <c r="Z514" s="183"/>
      <c r="AA514" s="183"/>
      <c r="AB514" s="183"/>
      <c r="AC514" s="183"/>
      <c r="AD514" s="184"/>
      <c r="AE514" s="176" t="s">
        <v>77</v>
      </c>
      <c r="AF514" s="177"/>
      <c r="AG514" s="177"/>
      <c r="AH514" s="177"/>
      <c r="AI514" s="177"/>
      <c r="AJ514" s="177"/>
      <c r="AK514" s="177"/>
      <c r="AL514" s="177"/>
      <c r="AM514" s="177"/>
      <c r="AN514" s="177"/>
      <c r="AO514" s="177"/>
      <c r="AP514" s="177"/>
      <c r="AQ514" s="177"/>
      <c r="AR514" s="177"/>
      <c r="AS514" s="177"/>
      <c r="AT514" s="177"/>
      <c r="AU514" s="177"/>
      <c r="AV514" s="177"/>
      <c r="AW514" s="178"/>
      <c r="AX514" s="100"/>
      <c r="AY514" s="101"/>
      <c r="AZ514" s="101"/>
      <c r="BA514" s="102"/>
      <c r="BB514" s="97"/>
      <c r="BC514" s="98"/>
      <c r="BD514" s="98"/>
      <c r="BE514" s="98"/>
      <c r="BF514" s="98"/>
      <c r="BG514" s="99"/>
      <c r="BH514" s="97">
        <v>100</v>
      </c>
      <c r="BI514" s="98"/>
      <c r="BJ514" s="98"/>
      <c r="BK514" s="98"/>
      <c r="BL514" s="98"/>
      <c r="BM514" s="99"/>
      <c r="BN514" s="97">
        <v>100</v>
      </c>
      <c r="BO514" s="98"/>
      <c r="BP514" s="98"/>
      <c r="BQ514" s="98"/>
      <c r="BR514" s="98"/>
      <c r="BS514" s="99"/>
      <c r="BT514" s="4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6"/>
    </row>
    <row r="515" spans="1:83" ht="26.25" customHeight="1">
      <c r="A515" s="137"/>
      <c r="B515" s="138"/>
      <c r="C515" s="138"/>
      <c r="D515" s="139"/>
      <c r="E515" s="137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9"/>
      <c r="R515" s="109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1"/>
      <c r="AE515" s="176" t="s">
        <v>78</v>
      </c>
      <c r="AF515" s="177"/>
      <c r="AG515" s="177"/>
      <c r="AH515" s="177"/>
      <c r="AI515" s="177"/>
      <c r="AJ515" s="177"/>
      <c r="AK515" s="177"/>
      <c r="AL515" s="177"/>
      <c r="AM515" s="177"/>
      <c r="AN515" s="177"/>
      <c r="AO515" s="177"/>
      <c r="AP515" s="177"/>
      <c r="AQ515" s="177"/>
      <c r="AR515" s="177"/>
      <c r="AS515" s="177"/>
      <c r="AT515" s="177"/>
      <c r="AU515" s="177"/>
      <c r="AV515" s="177"/>
      <c r="AW515" s="178"/>
      <c r="AX515" s="39"/>
      <c r="AY515" s="40"/>
      <c r="AZ515" s="40"/>
      <c r="BA515" s="41"/>
      <c r="BB515" s="4"/>
      <c r="BC515" s="5"/>
      <c r="BD515" s="5"/>
      <c r="BE515" s="5"/>
      <c r="BF515" s="5"/>
      <c r="BG515" s="6"/>
      <c r="BH515" s="97">
        <v>100</v>
      </c>
      <c r="BI515" s="98"/>
      <c r="BJ515" s="98"/>
      <c r="BK515" s="98"/>
      <c r="BL515" s="98"/>
      <c r="BM515" s="99"/>
      <c r="BN515" s="97">
        <v>100</v>
      </c>
      <c r="BO515" s="98"/>
      <c r="BP515" s="98"/>
      <c r="BQ515" s="98"/>
      <c r="BR515" s="98"/>
      <c r="BS515" s="99"/>
      <c r="BT515" s="4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6"/>
    </row>
    <row r="516" spans="1:83" ht="50.25" customHeight="1">
      <c r="A516" s="187" t="s">
        <v>13</v>
      </c>
      <c r="B516" s="188"/>
      <c r="C516" s="188"/>
      <c r="D516" s="189"/>
      <c r="E516" s="187" t="s">
        <v>94</v>
      </c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9"/>
      <c r="R516" s="196" t="s">
        <v>95</v>
      </c>
      <c r="S516" s="197"/>
      <c r="T516" s="197"/>
      <c r="U516" s="197"/>
      <c r="V516" s="197"/>
      <c r="W516" s="197"/>
      <c r="X516" s="197"/>
      <c r="Y516" s="197"/>
      <c r="Z516" s="197"/>
      <c r="AA516" s="197"/>
      <c r="AB516" s="197"/>
      <c r="AC516" s="197"/>
      <c r="AD516" s="198"/>
      <c r="AE516" s="125" t="s">
        <v>99</v>
      </c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  <c r="AQ516" s="126"/>
      <c r="AR516" s="126"/>
      <c r="AS516" s="126"/>
      <c r="AT516" s="126"/>
      <c r="AU516" s="126"/>
      <c r="AV516" s="126"/>
      <c r="AW516" s="127"/>
      <c r="AX516" s="117" t="s">
        <v>98</v>
      </c>
      <c r="AY516" s="117"/>
      <c r="AZ516" s="117"/>
      <c r="BA516" s="117"/>
      <c r="BB516" s="118">
        <v>744</v>
      </c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97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9"/>
    </row>
    <row r="517" spans="1:83" ht="33.75" customHeight="1">
      <c r="A517" s="190"/>
      <c r="B517" s="191"/>
      <c r="C517" s="191"/>
      <c r="D517" s="192"/>
      <c r="E517" s="190"/>
      <c r="F517" s="191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2"/>
      <c r="R517" s="199"/>
      <c r="S517" s="200"/>
      <c r="T517" s="200"/>
      <c r="U517" s="200"/>
      <c r="V517" s="200"/>
      <c r="W517" s="200"/>
      <c r="X517" s="200"/>
      <c r="Y517" s="200"/>
      <c r="Z517" s="200"/>
      <c r="AA517" s="200"/>
      <c r="AB517" s="200"/>
      <c r="AC517" s="200"/>
      <c r="AD517" s="201"/>
      <c r="AE517" s="179" t="s">
        <v>73</v>
      </c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  <c r="AS517" s="180"/>
      <c r="AT517" s="180"/>
      <c r="AU517" s="180"/>
      <c r="AV517" s="180"/>
      <c r="AW517" s="181"/>
      <c r="AX517" s="117"/>
      <c r="AY517" s="117"/>
      <c r="AZ517" s="117"/>
      <c r="BA517" s="117"/>
      <c r="BB517" s="118"/>
      <c r="BC517" s="118"/>
      <c r="BD517" s="118"/>
      <c r="BE517" s="118"/>
      <c r="BF517" s="118"/>
      <c r="BG517" s="118"/>
      <c r="BH517" s="97">
        <v>100</v>
      </c>
      <c r="BI517" s="98"/>
      <c r="BJ517" s="98"/>
      <c r="BK517" s="98"/>
      <c r="BL517" s="98"/>
      <c r="BM517" s="99"/>
      <c r="BN517" s="97">
        <v>100</v>
      </c>
      <c r="BO517" s="98"/>
      <c r="BP517" s="98"/>
      <c r="BQ517" s="98"/>
      <c r="BR517" s="98"/>
      <c r="BS517" s="99"/>
      <c r="BT517" s="97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9"/>
    </row>
    <row r="518" spans="1:83" ht="27.75" customHeight="1">
      <c r="A518" s="190"/>
      <c r="B518" s="191"/>
      <c r="C518" s="191"/>
      <c r="D518" s="192"/>
      <c r="E518" s="190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2"/>
      <c r="R518" s="199"/>
      <c r="S518" s="200"/>
      <c r="T518" s="200"/>
      <c r="U518" s="200"/>
      <c r="V518" s="200"/>
      <c r="W518" s="200"/>
      <c r="X518" s="200"/>
      <c r="Y518" s="200"/>
      <c r="Z518" s="200"/>
      <c r="AA518" s="200"/>
      <c r="AB518" s="200"/>
      <c r="AC518" s="200"/>
      <c r="AD518" s="201"/>
      <c r="AE518" s="176" t="s">
        <v>74</v>
      </c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5"/>
      <c r="AT518" s="185"/>
      <c r="AU518" s="185"/>
      <c r="AV518" s="185"/>
      <c r="AW518" s="186"/>
      <c r="AX518" s="39"/>
      <c r="AY518" s="40"/>
      <c r="AZ518" s="40"/>
      <c r="BA518" s="41"/>
      <c r="BB518" s="4"/>
      <c r="BC518" s="5"/>
      <c r="BD518" s="5"/>
      <c r="BE518" s="5"/>
      <c r="BF518" s="5"/>
      <c r="BG518" s="6"/>
      <c r="BH518" s="97">
        <v>100</v>
      </c>
      <c r="BI518" s="98"/>
      <c r="BJ518" s="98"/>
      <c r="BK518" s="98"/>
      <c r="BL518" s="98"/>
      <c r="BM518" s="99"/>
      <c r="BN518" s="97">
        <v>100</v>
      </c>
      <c r="BO518" s="98"/>
      <c r="BP518" s="98"/>
      <c r="BQ518" s="98"/>
      <c r="BR518" s="98"/>
      <c r="BS518" s="99"/>
      <c r="BT518" s="4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6"/>
    </row>
    <row r="519" spans="1:83" ht="28.5" customHeight="1">
      <c r="A519" s="190"/>
      <c r="B519" s="191"/>
      <c r="C519" s="191"/>
      <c r="D519" s="192"/>
      <c r="E519" s="190"/>
      <c r="F519" s="191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2"/>
      <c r="R519" s="199"/>
      <c r="S519" s="200"/>
      <c r="T519" s="200"/>
      <c r="U519" s="200"/>
      <c r="V519" s="200"/>
      <c r="W519" s="200"/>
      <c r="X519" s="200"/>
      <c r="Y519" s="200"/>
      <c r="Z519" s="200"/>
      <c r="AA519" s="200"/>
      <c r="AB519" s="200"/>
      <c r="AC519" s="200"/>
      <c r="AD519" s="201"/>
      <c r="AE519" s="176" t="s">
        <v>75</v>
      </c>
      <c r="AF519" s="177"/>
      <c r="AG519" s="177"/>
      <c r="AH519" s="177"/>
      <c r="AI519" s="177"/>
      <c r="AJ519" s="177"/>
      <c r="AK519" s="177"/>
      <c r="AL519" s="177"/>
      <c r="AM519" s="177"/>
      <c r="AN519" s="177"/>
      <c r="AO519" s="177"/>
      <c r="AP519" s="177"/>
      <c r="AQ519" s="177"/>
      <c r="AR519" s="177"/>
      <c r="AS519" s="177"/>
      <c r="AT519" s="177"/>
      <c r="AU519" s="177"/>
      <c r="AV519" s="177"/>
      <c r="AW519" s="178"/>
      <c r="AX519" s="39"/>
      <c r="AY519" s="40"/>
      <c r="AZ519" s="40"/>
      <c r="BA519" s="41"/>
      <c r="BB519" s="4"/>
      <c r="BC519" s="5"/>
      <c r="BD519" s="5"/>
      <c r="BE519" s="5"/>
      <c r="BF519" s="5"/>
      <c r="BG519" s="6"/>
      <c r="BH519" s="97">
        <v>100</v>
      </c>
      <c r="BI519" s="98"/>
      <c r="BJ519" s="98"/>
      <c r="BK519" s="98"/>
      <c r="BL519" s="98"/>
      <c r="BM519" s="99"/>
      <c r="BN519" s="97">
        <v>100</v>
      </c>
      <c r="BO519" s="98"/>
      <c r="BP519" s="98"/>
      <c r="BQ519" s="98"/>
      <c r="BR519" s="98"/>
      <c r="BS519" s="99"/>
      <c r="BT519" s="4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6"/>
    </row>
    <row r="520" spans="1:83" ht="32.25" customHeight="1">
      <c r="A520" s="190"/>
      <c r="B520" s="191"/>
      <c r="C520" s="191"/>
      <c r="D520" s="192"/>
      <c r="E520" s="190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2"/>
      <c r="R520" s="199"/>
      <c r="S520" s="200"/>
      <c r="T520" s="200"/>
      <c r="U520" s="200"/>
      <c r="V520" s="200"/>
      <c r="W520" s="200"/>
      <c r="X520" s="200"/>
      <c r="Y520" s="200"/>
      <c r="Z520" s="200"/>
      <c r="AA520" s="200"/>
      <c r="AB520" s="200"/>
      <c r="AC520" s="200"/>
      <c r="AD520" s="201"/>
      <c r="AE520" s="176" t="s">
        <v>83</v>
      </c>
      <c r="AF520" s="177"/>
      <c r="AG520" s="177"/>
      <c r="AH520" s="177"/>
      <c r="AI520" s="177"/>
      <c r="AJ520" s="177"/>
      <c r="AK520" s="177"/>
      <c r="AL520" s="177"/>
      <c r="AM520" s="177"/>
      <c r="AN520" s="177"/>
      <c r="AO520" s="177"/>
      <c r="AP520" s="177"/>
      <c r="AQ520" s="177"/>
      <c r="AR520" s="177"/>
      <c r="AS520" s="177"/>
      <c r="AT520" s="177"/>
      <c r="AU520" s="177"/>
      <c r="AV520" s="177"/>
      <c r="AW520" s="178"/>
      <c r="AX520" s="39"/>
      <c r="AY520" s="40"/>
      <c r="AZ520" s="40"/>
      <c r="BA520" s="41"/>
      <c r="BB520" s="4"/>
      <c r="BC520" s="5"/>
      <c r="BD520" s="5"/>
      <c r="BE520" s="5"/>
      <c r="BF520" s="5"/>
      <c r="BG520" s="6"/>
      <c r="BH520" s="97">
        <v>100</v>
      </c>
      <c r="BI520" s="98"/>
      <c r="BJ520" s="98"/>
      <c r="BK520" s="98"/>
      <c r="BL520" s="98"/>
      <c r="BM520" s="99"/>
      <c r="BN520" s="97">
        <v>100</v>
      </c>
      <c r="BO520" s="98"/>
      <c r="BP520" s="98"/>
      <c r="BQ520" s="98"/>
      <c r="BR520" s="98"/>
      <c r="BS520" s="99"/>
      <c r="BT520" s="4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6"/>
    </row>
    <row r="521" spans="1:83" ht="33" customHeight="1">
      <c r="A521" s="190"/>
      <c r="B521" s="191"/>
      <c r="C521" s="191"/>
      <c r="D521" s="192"/>
      <c r="E521" s="190"/>
      <c r="F521" s="191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2"/>
      <c r="R521" s="199"/>
      <c r="S521" s="200"/>
      <c r="T521" s="200"/>
      <c r="U521" s="200"/>
      <c r="V521" s="200"/>
      <c r="W521" s="200"/>
      <c r="X521" s="200"/>
      <c r="Y521" s="200"/>
      <c r="Z521" s="200"/>
      <c r="AA521" s="200"/>
      <c r="AB521" s="200"/>
      <c r="AC521" s="200"/>
      <c r="AD521" s="201"/>
      <c r="AE521" s="176" t="s">
        <v>109</v>
      </c>
      <c r="AF521" s="177"/>
      <c r="AG521" s="177"/>
      <c r="AH521" s="177"/>
      <c r="AI521" s="177"/>
      <c r="AJ521" s="177"/>
      <c r="AK521" s="177"/>
      <c r="AL521" s="177"/>
      <c r="AM521" s="177"/>
      <c r="AN521" s="177"/>
      <c r="AO521" s="177"/>
      <c r="AP521" s="177"/>
      <c r="AQ521" s="177"/>
      <c r="AR521" s="177"/>
      <c r="AS521" s="177"/>
      <c r="AT521" s="177"/>
      <c r="AU521" s="177"/>
      <c r="AV521" s="177"/>
      <c r="AW521" s="178"/>
      <c r="AX521" s="39"/>
      <c r="AY521" s="40"/>
      <c r="AZ521" s="40"/>
      <c r="BA521" s="41"/>
      <c r="BB521" s="4"/>
      <c r="BC521" s="5"/>
      <c r="BD521" s="5"/>
      <c r="BE521" s="5"/>
      <c r="BF521" s="5"/>
      <c r="BG521" s="6"/>
      <c r="BH521" s="97">
        <v>100</v>
      </c>
      <c r="BI521" s="98"/>
      <c r="BJ521" s="98"/>
      <c r="BK521" s="98"/>
      <c r="BL521" s="98"/>
      <c r="BM521" s="99"/>
      <c r="BN521" s="97">
        <v>100</v>
      </c>
      <c r="BO521" s="98"/>
      <c r="BP521" s="98"/>
      <c r="BQ521" s="98"/>
      <c r="BR521" s="98"/>
      <c r="BS521" s="99"/>
      <c r="BT521" s="4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6"/>
    </row>
    <row r="522" spans="1:83" ht="34.5" customHeight="1">
      <c r="A522" s="190"/>
      <c r="B522" s="191"/>
      <c r="C522" s="191"/>
      <c r="D522" s="192"/>
      <c r="E522" s="190"/>
      <c r="F522" s="191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2"/>
      <c r="R522" s="199"/>
      <c r="S522" s="200"/>
      <c r="T522" s="200"/>
      <c r="U522" s="200"/>
      <c r="V522" s="200"/>
      <c r="W522" s="200"/>
      <c r="X522" s="200"/>
      <c r="Y522" s="200"/>
      <c r="Z522" s="200"/>
      <c r="AA522" s="200"/>
      <c r="AB522" s="200"/>
      <c r="AC522" s="200"/>
      <c r="AD522" s="201"/>
      <c r="AE522" s="176" t="s">
        <v>77</v>
      </c>
      <c r="AF522" s="177"/>
      <c r="AG522" s="177"/>
      <c r="AH522" s="177"/>
      <c r="AI522" s="177"/>
      <c r="AJ522" s="177"/>
      <c r="AK522" s="177"/>
      <c r="AL522" s="177"/>
      <c r="AM522" s="177"/>
      <c r="AN522" s="177"/>
      <c r="AO522" s="177"/>
      <c r="AP522" s="177"/>
      <c r="AQ522" s="177"/>
      <c r="AR522" s="177"/>
      <c r="AS522" s="177"/>
      <c r="AT522" s="177"/>
      <c r="AU522" s="177"/>
      <c r="AV522" s="177"/>
      <c r="AW522" s="178"/>
      <c r="AX522" s="39"/>
      <c r="AY522" s="40"/>
      <c r="AZ522" s="40"/>
      <c r="BA522" s="41"/>
      <c r="BB522" s="4"/>
      <c r="BC522" s="5"/>
      <c r="BD522" s="5"/>
      <c r="BE522" s="5"/>
      <c r="BF522" s="5"/>
      <c r="BG522" s="6"/>
      <c r="BH522" s="97">
        <v>100</v>
      </c>
      <c r="BI522" s="98"/>
      <c r="BJ522" s="98"/>
      <c r="BK522" s="98"/>
      <c r="BL522" s="98"/>
      <c r="BM522" s="99"/>
      <c r="BN522" s="97">
        <v>100</v>
      </c>
      <c r="BO522" s="98"/>
      <c r="BP522" s="98"/>
      <c r="BQ522" s="98"/>
      <c r="BR522" s="98"/>
      <c r="BS522" s="99"/>
      <c r="BT522" s="4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6"/>
    </row>
    <row r="523" spans="1:83" ht="33" customHeight="1">
      <c r="A523" s="190"/>
      <c r="B523" s="191"/>
      <c r="C523" s="191"/>
      <c r="D523" s="192"/>
      <c r="E523" s="190"/>
      <c r="F523" s="191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2"/>
      <c r="R523" s="199"/>
      <c r="S523" s="200"/>
      <c r="T523" s="200"/>
      <c r="U523" s="200"/>
      <c r="V523" s="200"/>
      <c r="W523" s="200"/>
      <c r="X523" s="200"/>
      <c r="Y523" s="200"/>
      <c r="Z523" s="200"/>
      <c r="AA523" s="200"/>
      <c r="AB523" s="200"/>
      <c r="AC523" s="200"/>
      <c r="AD523" s="201"/>
      <c r="AE523" s="176" t="s">
        <v>78</v>
      </c>
      <c r="AF523" s="177"/>
      <c r="AG523" s="177"/>
      <c r="AH523" s="177"/>
      <c r="AI523" s="177"/>
      <c r="AJ523" s="177"/>
      <c r="AK523" s="177"/>
      <c r="AL523" s="177"/>
      <c r="AM523" s="177"/>
      <c r="AN523" s="177"/>
      <c r="AO523" s="177"/>
      <c r="AP523" s="177"/>
      <c r="AQ523" s="177"/>
      <c r="AR523" s="177"/>
      <c r="AS523" s="177"/>
      <c r="AT523" s="177"/>
      <c r="AU523" s="177"/>
      <c r="AV523" s="177"/>
      <c r="AW523" s="178"/>
      <c r="AX523" s="39"/>
      <c r="AY523" s="40"/>
      <c r="AZ523" s="40"/>
      <c r="BA523" s="41"/>
      <c r="BB523" s="4"/>
      <c r="BC523" s="5"/>
      <c r="BD523" s="5"/>
      <c r="BE523" s="5"/>
      <c r="BF523" s="5"/>
      <c r="BG523" s="6"/>
      <c r="BH523" s="97">
        <v>100</v>
      </c>
      <c r="BI523" s="98"/>
      <c r="BJ523" s="98"/>
      <c r="BK523" s="98"/>
      <c r="BL523" s="98"/>
      <c r="BM523" s="99"/>
      <c r="BN523" s="97">
        <v>100</v>
      </c>
      <c r="BO523" s="98"/>
      <c r="BP523" s="98"/>
      <c r="BQ523" s="98"/>
      <c r="BR523" s="98"/>
      <c r="BS523" s="99"/>
      <c r="BT523" s="4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6"/>
    </row>
    <row r="524" spans="1:83" ht="22.5" customHeight="1">
      <c r="A524" s="190"/>
      <c r="B524" s="191"/>
      <c r="C524" s="191"/>
      <c r="D524" s="192"/>
      <c r="E524" s="190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2"/>
      <c r="R524" s="199"/>
      <c r="S524" s="200"/>
      <c r="T524" s="200"/>
      <c r="U524" s="200"/>
      <c r="V524" s="200"/>
      <c r="W524" s="200"/>
      <c r="X524" s="200"/>
      <c r="Y524" s="200"/>
      <c r="Z524" s="200"/>
      <c r="AA524" s="200"/>
      <c r="AB524" s="200"/>
      <c r="AC524" s="200"/>
      <c r="AD524" s="201"/>
      <c r="AE524" s="179" t="s">
        <v>79</v>
      </c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1"/>
      <c r="AX524" s="39"/>
      <c r="AY524" s="40"/>
      <c r="AZ524" s="40"/>
      <c r="BA524" s="41"/>
      <c r="BB524" s="4"/>
      <c r="BC524" s="5"/>
      <c r="BD524" s="5"/>
      <c r="BE524" s="5"/>
      <c r="BF524" s="5"/>
      <c r="BG524" s="6"/>
      <c r="BH524" s="97">
        <v>100</v>
      </c>
      <c r="BI524" s="98"/>
      <c r="BJ524" s="98"/>
      <c r="BK524" s="98"/>
      <c r="BL524" s="98"/>
      <c r="BM524" s="99"/>
      <c r="BN524" s="97">
        <v>100</v>
      </c>
      <c r="BO524" s="98"/>
      <c r="BP524" s="98"/>
      <c r="BQ524" s="98"/>
      <c r="BR524" s="98"/>
      <c r="BS524" s="99"/>
      <c r="BT524" s="4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6"/>
    </row>
    <row r="525" spans="1:83" ht="31.5" customHeight="1">
      <c r="A525" s="190"/>
      <c r="B525" s="191"/>
      <c r="C525" s="191"/>
      <c r="D525" s="192"/>
      <c r="E525" s="190"/>
      <c r="F525" s="191"/>
      <c r="G525" s="191"/>
      <c r="H525" s="191"/>
      <c r="I525" s="191"/>
      <c r="J525" s="191"/>
      <c r="K525" s="191"/>
      <c r="L525" s="191"/>
      <c r="M525" s="191"/>
      <c r="N525" s="191"/>
      <c r="O525" s="191"/>
      <c r="P525" s="191"/>
      <c r="Q525" s="192"/>
      <c r="R525" s="199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1"/>
      <c r="AE525" s="176" t="s">
        <v>74</v>
      </c>
      <c r="AF525" s="177"/>
      <c r="AG525" s="177"/>
      <c r="AH525" s="177"/>
      <c r="AI525" s="177"/>
      <c r="AJ525" s="177"/>
      <c r="AK525" s="177"/>
      <c r="AL525" s="177"/>
      <c r="AM525" s="177"/>
      <c r="AN525" s="177"/>
      <c r="AO525" s="177"/>
      <c r="AP525" s="177"/>
      <c r="AQ525" s="177"/>
      <c r="AR525" s="177"/>
      <c r="AS525" s="177"/>
      <c r="AT525" s="177"/>
      <c r="AU525" s="177"/>
      <c r="AV525" s="177"/>
      <c r="AW525" s="178"/>
      <c r="AX525" s="39"/>
      <c r="AY525" s="40"/>
      <c r="AZ525" s="40"/>
      <c r="BA525" s="41"/>
      <c r="BB525" s="4"/>
      <c r="BC525" s="5"/>
      <c r="BD525" s="5"/>
      <c r="BE525" s="5"/>
      <c r="BF525" s="5"/>
      <c r="BG525" s="6"/>
      <c r="BH525" s="97">
        <v>100</v>
      </c>
      <c r="BI525" s="98"/>
      <c r="BJ525" s="98"/>
      <c r="BK525" s="98"/>
      <c r="BL525" s="98"/>
      <c r="BM525" s="99"/>
      <c r="BN525" s="97">
        <v>100</v>
      </c>
      <c r="BO525" s="98"/>
      <c r="BP525" s="98"/>
      <c r="BQ525" s="98"/>
      <c r="BR525" s="98"/>
      <c r="BS525" s="99"/>
      <c r="BT525" s="4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6"/>
    </row>
    <row r="526" spans="1:83" ht="27.75" customHeight="1">
      <c r="A526" s="190"/>
      <c r="B526" s="191"/>
      <c r="C526" s="191"/>
      <c r="D526" s="192"/>
      <c r="E526" s="190"/>
      <c r="F526" s="191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2"/>
      <c r="R526" s="199"/>
      <c r="S526" s="200"/>
      <c r="T526" s="200"/>
      <c r="U526" s="200"/>
      <c r="V526" s="200"/>
      <c r="W526" s="200"/>
      <c r="X526" s="200"/>
      <c r="Y526" s="200"/>
      <c r="Z526" s="200"/>
      <c r="AA526" s="200"/>
      <c r="AB526" s="200"/>
      <c r="AC526" s="200"/>
      <c r="AD526" s="201"/>
      <c r="AE526" s="176" t="s">
        <v>75</v>
      </c>
      <c r="AF526" s="177"/>
      <c r="AG526" s="177"/>
      <c r="AH526" s="177"/>
      <c r="AI526" s="177"/>
      <c r="AJ526" s="177"/>
      <c r="AK526" s="177"/>
      <c r="AL526" s="177"/>
      <c r="AM526" s="177"/>
      <c r="AN526" s="177"/>
      <c r="AO526" s="177"/>
      <c r="AP526" s="177"/>
      <c r="AQ526" s="177"/>
      <c r="AR526" s="177"/>
      <c r="AS526" s="177"/>
      <c r="AT526" s="177"/>
      <c r="AU526" s="177"/>
      <c r="AV526" s="177"/>
      <c r="AW526" s="178"/>
      <c r="AX526" s="39"/>
      <c r="AY526" s="40"/>
      <c r="AZ526" s="40"/>
      <c r="BA526" s="41"/>
      <c r="BB526" s="4"/>
      <c r="BC526" s="5"/>
      <c r="BD526" s="5"/>
      <c r="BE526" s="5"/>
      <c r="BF526" s="5"/>
      <c r="BG526" s="6"/>
      <c r="BH526" s="97">
        <v>100</v>
      </c>
      <c r="BI526" s="98"/>
      <c r="BJ526" s="98"/>
      <c r="BK526" s="98"/>
      <c r="BL526" s="98"/>
      <c r="BM526" s="99"/>
      <c r="BN526" s="97">
        <v>100</v>
      </c>
      <c r="BO526" s="98"/>
      <c r="BP526" s="98"/>
      <c r="BQ526" s="98"/>
      <c r="BR526" s="98"/>
      <c r="BS526" s="99"/>
      <c r="BT526" s="4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6"/>
    </row>
    <row r="527" spans="1:83" ht="35.25" customHeight="1">
      <c r="A527" s="193"/>
      <c r="B527" s="194"/>
      <c r="C527" s="194"/>
      <c r="D527" s="195"/>
      <c r="E527" s="193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5"/>
      <c r="R527" s="202"/>
      <c r="S527" s="203"/>
      <c r="T527" s="203"/>
      <c r="U527" s="203"/>
      <c r="V527" s="203"/>
      <c r="W527" s="203"/>
      <c r="X527" s="203"/>
      <c r="Y527" s="203"/>
      <c r="Z527" s="203"/>
      <c r="AA527" s="203"/>
      <c r="AB527" s="203"/>
      <c r="AC527" s="203"/>
      <c r="AD527" s="204"/>
      <c r="AE527" s="94" t="s">
        <v>83</v>
      </c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6"/>
      <c r="AX527" s="39"/>
      <c r="AY527" s="40"/>
      <c r="AZ527" s="40"/>
      <c r="BA527" s="41"/>
      <c r="BB527" s="4"/>
      <c r="BC527" s="5"/>
      <c r="BD527" s="5"/>
      <c r="BE527" s="5"/>
      <c r="BF527" s="5"/>
      <c r="BG527" s="6"/>
      <c r="BH527" s="97">
        <v>100</v>
      </c>
      <c r="BI527" s="98"/>
      <c r="BJ527" s="98"/>
      <c r="BK527" s="98"/>
      <c r="BL527" s="98"/>
      <c r="BM527" s="99"/>
      <c r="BN527" s="97">
        <v>100</v>
      </c>
      <c r="BO527" s="98"/>
      <c r="BP527" s="98"/>
      <c r="BQ527" s="98"/>
      <c r="BR527" s="98"/>
      <c r="BS527" s="99"/>
      <c r="BT527" s="4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6"/>
    </row>
    <row r="528" spans="1:83" ht="31.5" customHeight="1">
      <c r="A528" s="128"/>
      <c r="B528" s="129"/>
      <c r="C528" s="129"/>
      <c r="D528" s="130"/>
      <c r="E528" s="128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30"/>
      <c r="R528" s="140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2"/>
      <c r="AE528" s="176" t="s">
        <v>109</v>
      </c>
      <c r="AF528" s="177"/>
      <c r="AG528" s="177"/>
      <c r="AH528" s="177"/>
      <c r="AI528" s="177"/>
      <c r="AJ528" s="177"/>
      <c r="AK528" s="177"/>
      <c r="AL528" s="177"/>
      <c r="AM528" s="177"/>
      <c r="AN528" s="177"/>
      <c r="AO528" s="177"/>
      <c r="AP528" s="177"/>
      <c r="AQ528" s="177"/>
      <c r="AR528" s="177"/>
      <c r="AS528" s="177"/>
      <c r="AT528" s="177"/>
      <c r="AU528" s="177"/>
      <c r="AV528" s="177"/>
      <c r="AW528" s="178"/>
      <c r="AX528" s="39"/>
      <c r="AY528" s="40"/>
      <c r="AZ528" s="40"/>
      <c r="BA528" s="41"/>
      <c r="BB528" s="4"/>
      <c r="BC528" s="5"/>
      <c r="BD528" s="5"/>
      <c r="BE528" s="5"/>
      <c r="BF528" s="5"/>
      <c r="BG528" s="6"/>
      <c r="BH528" s="97">
        <v>100</v>
      </c>
      <c r="BI528" s="98"/>
      <c r="BJ528" s="98"/>
      <c r="BK528" s="98"/>
      <c r="BL528" s="98"/>
      <c r="BM528" s="99"/>
      <c r="BN528" s="97">
        <v>100</v>
      </c>
      <c r="BO528" s="98"/>
      <c r="BP528" s="98"/>
      <c r="BQ528" s="98"/>
      <c r="BR528" s="98"/>
      <c r="BS528" s="99"/>
      <c r="BT528" s="4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6"/>
    </row>
    <row r="529" spans="1:83" ht="31.5" customHeight="1">
      <c r="A529" s="143"/>
      <c r="B529" s="144"/>
      <c r="C529" s="144"/>
      <c r="D529" s="145"/>
      <c r="E529" s="143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5"/>
      <c r="R529" s="182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  <c r="AD529" s="184"/>
      <c r="AE529" s="176" t="s">
        <v>78</v>
      </c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7"/>
      <c r="AQ529" s="177"/>
      <c r="AR529" s="177"/>
      <c r="AS529" s="177"/>
      <c r="AT529" s="177"/>
      <c r="AU529" s="177"/>
      <c r="AV529" s="177"/>
      <c r="AW529" s="178"/>
      <c r="AX529" s="39"/>
      <c r="AY529" s="40"/>
      <c r="AZ529" s="40"/>
      <c r="BA529" s="41"/>
      <c r="BB529" s="4"/>
      <c r="BC529" s="5"/>
      <c r="BD529" s="5"/>
      <c r="BE529" s="5"/>
      <c r="BF529" s="5"/>
      <c r="BG529" s="6"/>
      <c r="BH529" s="97">
        <v>100</v>
      </c>
      <c r="BI529" s="98"/>
      <c r="BJ529" s="98"/>
      <c r="BK529" s="98"/>
      <c r="BL529" s="98"/>
      <c r="BM529" s="99"/>
      <c r="BN529" s="97">
        <v>100</v>
      </c>
      <c r="BO529" s="98"/>
      <c r="BP529" s="98"/>
      <c r="BQ529" s="98"/>
      <c r="BR529" s="98"/>
      <c r="BS529" s="99"/>
      <c r="BT529" s="4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6"/>
    </row>
    <row r="530" spans="1:83" ht="27" customHeight="1">
      <c r="A530" s="143"/>
      <c r="B530" s="144"/>
      <c r="C530" s="144"/>
      <c r="D530" s="145"/>
      <c r="E530" s="143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5"/>
      <c r="R530" s="182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4"/>
      <c r="AE530" s="179" t="s">
        <v>80</v>
      </c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80"/>
      <c r="AT530" s="180"/>
      <c r="AU530" s="180"/>
      <c r="AV530" s="180"/>
      <c r="AW530" s="181"/>
      <c r="AX530" s="102"/>
      <c r="AY530" s="117"/>
      <c r="AZ530" s="117"/>
      <c r="BA530" s="117"/>
      <c r="BB530" s="118"/>
      <c r="BC530" s="118"/>
      <c r="BD530" s="118"/>
      <c r="BE530" s="118"/>
      <c r="BF530" s="118"/>
      <c r="BG530" s="118"/>
      <c r="BH530" s="97">
        <v>100</v>
      </c>
      <c r="BI530" s="98"/>
      <c r="BJ530" s="98"/>
      <c r="BK530" s="98"/>
      <c r="BL530" s="98"/>
      <c r="BM530" s="99"/>
      <c r="BN530" s="97">
        <v>100</v>
      </c>
      <c r="BO530" s="98"/>
      <c r="BP530" s="98"/>
      <c r="BQ530" s="98"/>
      <c r="BR530" s="98"/>
      <c r="BS530" s="99"/>
      <c r="BT530" s="97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9"/>
    </row>
    <row r="531" spans="1:83" ht="30.75" customHeight="1">
      <c r="A531" s="143"/>
      <c r="B531" s="144"/>
      <c r="C531" s="144"/>
      <c r="D531" s="145"/>
      <c r="E531" s="143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5"/>
      <c r="R531" s="182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  <c r="AD531" s="184"/>
      <c r="AE531" s="176" t="s">
        <v>74</v>
      </c>
      <c r="AF531" s="177"/>
      <c r="AG531" s="177"/>
      <c r="AH531" s="177"/>
      <c r="AI531" s="177"/>
      <c r="AJ531" s="177"/>
      <c r="AK531" s="177"/>
      <c r="AL531" s="177"/>
      <c r="AM531" s="177"/>
      <c r="AN531" s="177"/>
      <c r="AO531" s="177"/>
      <c r="AP531" s="177"/>
      <c r="AQ531" s="177"/>
      <c r="AR531" s="177"/>
      <c r="AS531" s="177"/>
      <c r="AT531" s="177"/>
      <c r="AU531" s="177"/>
      <c r="AV531" s="177"/>
      <c r="AW531" s="178"/>
      <c r="AX531" s="46"/>
      <c r="AY531" s="46"/>
      <c r="AZ531" s="46"/>
      <c r="BA531" s="47"/>
      <c r="BB531" s="97"/>
      <c r="BC531" s="98"/>
      <c r="BD531" s="98"/>
      <c r="BE531" s="98"/>
      <c r="BF531" s="98"/>
      <c r="BG531" s="99"/>
      <c r="BH531" s="97">
        <v>100</v>
      </c>
      <c r="BI531" s="98"/>
      <c r="BJ531" s="98"/>
      <c r="BK531" s="98"/>
      <c r="BL531" s="98"/>
      <c r="BM531" s="99"/>
      <c r="BN531" s="97">
        <v>100</v>
      </c>
      <c r="BO531" s="98"/>
      <c r="BP531" s="98"/>
      <c r="BQ531" s="98"/>
      <c r="BR531" s="98"/>
      <c r="BS531" s="99"/>
      <c r="BT531" s="4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6"/>
    </row>
    <row r="532" spans="1:83" ht="36.75" customHeight="1">
      <c r="A532" s="143"/>
      <c r="B532" s="144"/>
      <c r="C532" s="144"/>
      <c r="D532" s="145"/>
      <c r="E532" s="143"/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5"/>
      <c r="R532" s="182"/>
      <c r="S532" s="183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3"/>
      <c r="AD532" s="184"/>
      <c r="AE532" s="176" t="s">
        <v>75</v>
      </c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7"/>
      <c r="AQ532" s="177"/>
      <c r="AR532" s="177"/>
      <c r="AS532" s="177"/>
      <c r="AT532" s="177"/>
      <c r="AU532" s="177"/>
      <c r="AV532" s="177"/>
      <c r="AW532" s="178"/>
      <c r="AX532" s="101"/>
      <c r="AY532" s="101"/>
      <c r="AZ532" s="101"/>
      <c r="BA532" s="102"/>
      <c r="BB532" s="4"/>
      <c r="BC532" s="5"/>
      <c r="BD532" s="5"/>
      <c r="BE532" s="5"/>
      <c r="BF532" s="5"/>
      <c r="BG532" s="6"/>
      <c r="BH532" s="97">
        <v>100</v>
      </c>
      <c r="BI532" s="98"/>
      <c r="BJ532" s="98"/>
      <c r="BK532" s="98"/>
      <c r="BL532" s="98"/>
      <c r="BM532" s="99"/>
      <c r="BN532" s="97">
        <v>100</v>
      </c>
      <c r="BO532" s="98"/>
      <c r="BP532" s="98"/>
      <c r="BQ532" s="98"/>
      <c r="BR532" s="98"/>
      <c r="BS532" s="99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6"/>
    </row>
    <row r="533" spans="1:83" ht="32.25" customHeight="1">
      <c r="A533" s="143"/>
      <c r="B533" s="144"/>
      <c r="C533" s="144"/>
      <c r="D533" s="145"/>
      <c r="E533" s="143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5"/>
      <c r="R533" s="182"/>
      <c r="S533" s="183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3"/>
      <c r="AD533" s="184"/>
      <c r="AE533" s="176" t="s">
        <v>83</v>
      </c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177"/>
      <c r="AT533" s="177"/>
      <c r="AU533" s="177"/>
      <c r="AV533" s="177"/>
      <c r="AW533" s="178"/>
      <c r="AX533" s="40"/>
      <c r="AY533" s="40"/>
      <c r="AZ533" s="40"/>
      <c r="BA533" s="41"/>
      <c r="BB533" s="4"/>
      <c r="BC533" s="5"/>
      <c r="BD533" s="5"/>
      <c r="BE533" s="5"/>
      <c r="BF533" s="5"/>
      <c r="BG533" s="6"/>
      <c r="BH533" s="97">
        <v>100</v>
      </c>
      <c r="BI533" s="98"/>
      <c r="BJ533" s="98"/>
      <c r="BK533" s="98"/>
      <c r="BL533" s="98"/>
      <c r="BM533" s="99"/>
      <c r="BN533" s="97">
        <v>100</v>
      </c>
      <c r="BO533" s="98"/>
      <c r="BP533" s="98"/>
      <c r="BQ533" s="98"/>
      <c r="BR533" s="98"/>
      <c r="BS533" s="99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6"/>
    </row>
    <row r="534" spans="1:83" ht="32.25" customHeight="1">
      <c r="A534" s="143"/>
      <c r="B534" s="144"/>
      <c r="C534" s="144"/>
      <c r="D534" s="145"/>
      <c r="E534" s="143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5"/>
      <c r="R534" s="182"/>
      <c r="S534" s="183"/>
      <c r="T534" s="183"/>
      <c r="U534" s="183"/>
      <c r="V534" s="183"/>
      <c r="W534" s="183"/>
      <c r="X534" s="183"/>
      <c r="Y534" s="183"/>
      <c r="Z534" s="183"/>
      <c r="AA534" s="183"/>
      <c r="AB534" s="183"/>
      <c r="AC534" s="183"/>
      <c r="AD534" s="184"/>
      <c r="AE534" s="176" t="s">
        <v>109</v>
      </c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8"/>
      <c r="AX534" s="34"/>
      <c r="AY534" s="34"/>
      <c r="AZ534" s="34"/>
      <c r="BA534" s="35"/>
      <c r="BB534" s="36"/>
      <c r="BC534" s="37"/>
      <c r="BD534" s="37"/>
      <c r="BE534" s="37"/>
      <c r="BF534" s="37"/>
      <c r="BG534" s="38"/>
      <c r="BH534" s="97">
        <v>100</v>
      </c>
      <c r="BI534" s="98"/>
      <c r="BJ534" s="98"/>
      <c r="BK534" s="98"/>
      <c r="BL534" s="98"/>
      <c r="BM534" s="99"/>
      <c r="BN534" s="97">
        <v>100</v>
      </c>
      <c r="BO534" s="98"/>
      <c r="BP534" s="98"/>
      <c r="BQ534" s="98"/>
      <c r="BR534" s="98"/>
      <c r="BS534" s="99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6"/>
    </row>
    <row r="535" spans="1:83" ht="33.75" customHeight="1">
      <c r="A535" s="143"/>
      <c r="B535" s="144"/>
      <c r="C535" s="144"/>
      <c r="D535" s="145"/>
      <c r="E535" s="143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5"/>
      <c r="R535" s="182"/>
      <c r="S535" s="183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3"/>
      <c r="AD535" s="184"/>
      <c r="AE535" s="176" t="s">
        <v>78</v>
      </c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177"/>
      <c r="AT535" s="177"/>
      <c r="AU535" s="177"/>
      <c r="AV535" s="177"/>
      <c r="AW535" s="178"/>
      <c r="AX535" s="40"/>
      <c r="AY535" s="40"/>
      <c r="AZ535" s="40"/>
      <c r="BA535" s="40"/>
      <c r="BB535" s="4"/>
      <c r="BC535" s="5"/>
      <c r="BD535" s="5"/>
      <c r="BE535" s="5"/>
      <c r="BF535" s="5"/>
      <c r="BG535" s="6"/>
      <c r="BH535" s="97">
        <v>100</v>
      </c>
      <c r="BI535" s="98"/>
      <c r="BJ535" s="98"/>
      <c r="BK535" s="98"/>
      <c r="BL535" s="98"/>
      <c r="BM535" s="99"/>
      <c r="BN535" s="97">
        <v>100</v>
      </c>
      <c r="BO535" s="98"/>
      <c r="BP535" s="98"/>
      <c r="BQ535" s="98"/>
      <c r="BR535" s="98"/>
      <c r="BS535" s="99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6"/>
    </row>
    <row r="536" spans="1:83" ht="69.75" customHeight="1">
      <c r="A536" s="143"/>
      <c r="B536" s="144"/>
      <c r="C536" s="144"/>
      <c r="D536" s="145"/>
      <c r="E536" s="143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5"/>
      <c r="R536" s="182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4"/>
      <c r="AE536" s="94" t="s">
        <v>110</v>
      </c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6"/>
      <c r="AX536" s="40"/>
      <c r="AY536" s="40"/>
      <c r="AZ536" s="40"/>
      <c r="BA536" s="41"/>
      <c r="BB536" s="4"/>
      <c r="BC536" s="5"/>
      <c r="BD536" s="5"/>
      <c r="BE536" s="5"/>
      <c r="BF536" s="5"/>
      <c r="BG536" s="6"/>
      <c r="BH536" s="97">
        <v>100</v>
      </c>
      <c r="BI536" s="98"/>
      <c r="BJ536" s="98"/>
      <c r="BK536" s="98"/>
      <c r="BL536" s="98"/>
      <c r="BM536" s="99"/>
      <c r="BN536" s="97">
        <v>100</v>
      </c>
      <c r="BO536" s="98"/>
      <c r="BP536" s="98"/>
      <c r="BQ536" s="98"/>
      <c r="BR536" s="98"/>
      <c r="BS536" s="99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6"/>
    </row>
    <row r="537" spans="1:83" ht="27.75" customHeight="1">
      <c r="A537" s="143"/>
      <c r="B537" s="144"/>
      <c r="C537" s="144"/>
      <c r="D537" s="145"/>
      <c r="E537" s="143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5"/>
      <c r="R537" s="182"/>
      <c r="S537" s="183"/>
      <c r="T537" s="183"/>
      <c r="U537" s="183"/>
      <c r="V537" s="183"/>
      <c r="W537" s="183"/>
      <c r="X537" s="183"/>
      <c r="Y537" s="183"/>
      <c r="Z537" s="183"/>
      <c r="AA537" s="183"/>
      <c r="AB537" s="183"/>
      <c r="AC537" s="183"/>
      <c r="AD537" s="184"/>
      <c r="AE537" s="179" t="s">
        <v>130</v>
      </c>
      <c r="AF537" s="180"/>
      <c r="AG537" s="180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  <c r="AS537" s="180"/>
      <c r="AT537" s="180"/>
      <c r="AU537" s="180"/>
      <c r="AV537" s="180"/>
      <c r="AW537" s="180"/>
      <c r="AX537" s="100"/>
      <c r="AY537" s="101"/>
      <c r="AZ537" s="101"/>
      <c r="BA537" s="102"/>
      <c r="BB537" s="97"/>
      <c r="BC537" s="98"/>
      <c r="BD537" s="98"/>
      <c r="BE537" s="98"/>
      <c r="BF537" s="98"/>
      <c r="BG537" s="99"/>
      <c r="BH537" s="97">
        <v>100</v>
      </c>
      <c r="BI537" s="98"/>
      <c r="BJ537" s="98"/>
      <c r="BK537" s="98"/>
      <c r="BL537" s="98"/>
      <c r="BM537" s="99"/>
      <c r="BN537" s="97">
        <v>100</v>
      </c>
      <c r="BO537" s="98"/>
      <c r="BP537" s="98"/>
      <c r="BQ537" s="98"/>
      <c r="BR537" s="98"/>
      <c r="BS537" s="99"/>
      <c r="BT537" s="4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6"/>
    </row>
    <row r="538" spans="1:83" ht="30.75" customHeight="1">
      <c r="A538" s="143"/>
      <c r="B538" s="144"/>
      <c r="C538" s="144"/>
      <c r="D538" s="145"/>
      <c r="E538" s="143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5"/>
      <c r="R538" s="182"/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3"/>
      <c r="AD538" s="184"/>
      <c r="AE538" s="176" t="s">
        <v>74</v>
      </c>
      <c r="AF538" s="177"/>
      <c r="AG538" s="177"/>
      <c r="AH538" s="177"/>
      <c r="AI538" s="177"/>
      <c r="AJ538" s="177"/>
      <c r="AK538" s="177"/>
      <c r="AL538" s="177"/>
      <c r="AM538" s="177"/>
      <c r="AN538" s="177"/>
      <c r="AO538" s="177"/>
      <c r="AP538" s="177"/>
      <c r="AQ538" s="177"/>
      <c r="AR538" s="177"/>
      <c r="AS538" s="177"/>
      <c r="AT538" s="177"/>
      <c r="AU538" s="177"/>
      <c r="AV538" s="177"/>
      <c r="AW538" s="178"/>
      <c r="AX538" s="39"/>
      <c r="AY538" s="40"/>
      <c r="AZ538" s="40"/>
      <c r="BA538" s="41"/>
      <c r="BB538" s="4"/>
      <c r="BC538" s="5"/>
      <c r="BD538" s="5"/>
      <c r="BE538" s="5"/>
      <c r="BF538" s="5"/>
      <c r="BG538" s="6"/>
      <c r="BH538" s="97">
        <v>100</v>
      </c>
      <c r="BI538" s="98"/>
      <c r="BJ538" s="98"/>
      <c r="BK538" s="98"/>
      <c r="BL538" s="98"/>
      <c r="BM538" s="99"/>
      <c r="BN538" s="97">
        <v>100</v>
      </c>
      <c r="BO538" s="98"/>
      <c r="BP538" s="98"/>
      <c r="BQ538" s="98"/>
      <c r="BR538" s="98"/>
      <c r="BS538" s="99"/>
      <c r="BT538" s="4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6"/>
    </row>
    <row r="539" spans="1:83" ht="33.75" customHeight="1">
      <c r="A539" s="143"/>
      <c r="B539" s="144"/>
      <c r="C539" s="144"/>
      <c r="D539" s="145"/>
      <c r="E539" s="143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5"/>
      <c r="R539" s="182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3"/>
      <c r="AD539" s="184"/>
      <c r="AE539" s="176" t="s">
        <v>82</v>
      </c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7"/>
      <c r="AS539" s="177"/>
      <c r="AT539" s="177"/>
      <c r="AU539" s="177"/>
      <c r="AV539" s="177"/>
      <c r="AW539" s="178"/>
      <c r="AX539" s="100"/>
      <c r="AY539" s="101"/>
      <c r="AZ539" s="101"/>
      <c r="BA539" s="102"/>
      <c r="BB539" s="97"/>
      <c r="BC539" s="98"/>
      <c r="BD539" s="98"/>
      <c r="BE539" s="98"/>
      <c r="BF539" s="98"/>
      <c r="BG539" s="99"/>
      <c r="BH539" s="97">
        <v>100</v>
      </c>
      <c r="BI539" s="98"/>
      <c r="BJ539" s="98"/>
      <c r="BK539" s="98"/>
      <c r="BL539" s="98"/>
      <c r="BM539" s="99"/>
      <c r="BN539" s="97">
        <v>100</v>
      </c>
      <c r="BO539" s="98"/>
      <c r="BP539" s="98"/>
      <c r="BQ539" s="98"/>
      <c r="BR539" s="98"/>
      <c r="BS539" s="99"/>
      <c r="BT539" s="4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6"/>
    </row>
    <row r="540" spans="1:83" ht="37.5" customHeight="1">
      <c r="A540" s="143"/>
      <c r="B540" s="144"/>
      <c r="C540" s="144"/>
      <c r="D540" s="145"/>
      <c r="E540" s="143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5"/>
      <c r="R540" s="182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3"/>
      <c r="AD540" s="184"/>
      <c r="AE540" s="176" t="s">
        <v>83</v>
      </c>
      <c r="AF540" s="177"/>
      <c r="AG540" s="177"/>
      <c r="AH540" s="177"/>
      <c r="AI540" s="177"/>
      <c r="AJ540" s="177"/>
      <c r="AK540" s="177"/>
      <c r="AL540" s="177"/>
      <c r="AM540" s="177"/>
      <c r="AN540" s="177"/>
      <c r="AO540" s="177"/>
      <c r="AP540" s="177"/>
      <c r="AQ540" s="177"/>
      <c r="AR540" s="177"/>
      <c r="AS540" s="177"/>
      <c r="AT540" s="177"/>
      <c r="AU540" s="177"/>
      <c r="AV540" s="177"/>
      <c r="AW540" s="178"/>
      <c r="AX540" s="100"/>
      <c r="AY540" s="101"/>
      <c r="AZ540" s="101"/>
      <c r="BA540" s="102"/>
      <c r="BB540" s="97"/>
      <c r="BC540" s="98"/>
      <c r="BD540" s="98"/>
      <c r="BE540" s="98"/>
      <c r="BF540" s="98"/>
      <c r="BG540" s="99"/>
      <c r="BH540" s="97">
        <v>100</v>
      </c>
      <c r="BI540" s="98"/>
      <c r="BJ540" s="98"/>
      <c r="BK540" s="98"/>
      <c r="BL540" s="98"/>
      <c r="BM540" s="99"/>
      <c r="BN540" s="97">
        <v>100</v>
      </c>
      <c r="BO540" s="98"/>
      <c r="BP540" s="98"/>
      <c r="BQ540" s="98"/>
      <c r="BR540" s="98"/>
      <c r="BS540" s="99"/>
      <c r="BT540" s="4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6"/>
    </row>
    <row r="541" spans="1:83" ht="42" customHeight="1">
      <c r="A541" s="143"/>
      <c r="B541" s="144"/>
      <c r="C541" s="144"/>
      <c r="D541" s="145"/>
      <c r="E541" s="143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5"/>
      <c r="R541" s="182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3"/>
      <c r="AD541" s="184"/>
      <c r="AE541" s="176" t="s">
        <v>109</v>
      </c>
      <c r="AF541" s="177"/>
      <c r="AG541" s="177"/>
      <c r="AH541" s="177"/>
      <c r="AI541" s="177"/>
      <c r="AJ541" s="177"/>
      <c r="AK541" s="177"/>
      <c r="AL541" s="177"/>
      <c r="AM541" s="177"/>
      <c r="AN541" s="177"/>
      <c r="AO541" s="177"/>
      <c r="AP541" s="177"/>
      <c r="AQ541" s="177"/>
      <c r="AR541" s="177"/>
      <c r="AS541" s="177"/>
      <c r="AT541" s="177"/>
      <c r="AU541" s="177"/>
      <c r="AV541" s="177"/>
      <c r="AW541" s="178"/>
      <c r="AX541" s="100"/>
      <c r="AY541" s="101"/>
      <c r="AZ541" s="101"/>
      <c r="BA541" s="102"/>
      <c r="BB541" s="97"/>
      <c r="BC541" s="98"/>
      <c r="BD541" s="98"/>
      <c r="BE541" s="98"/>
      <c r="BF541" s="98"/>
      <c r="BG541" s="99"/>
      <c r="BH541" s="97">
        <v>100</v>
      </c>
      <c r="BI541" s="98"/>
      <c r="BJ541" s="98"/>
      <c r="BK541" s="98"/>
      <c r="BL541" s="98"/>
      <c r="BM541" s="99"/>
      <c r="BN541" s="97">
        <v>100</v>
      </c>
      <c r="BO541" s="98"/>
      <c r="BP541" s="98"/>
      <c r="BQ541" s="98"/>
      <c r="BR541" s="98"/>
      <c r="BS541" s="99"/>
      <c r="BT541" s="4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6"/>
    </row>
    <row r="542" spans="1:83" ht="30" customHeight="1">
      <c r="A542" s="143"/>
      <c r="B542" s="144"/>
      <c r="C542" s="144"/>
      <c r="D542" s="145"/>
      <c r="E542" s="143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5"/>
      <c r="R542" s="182"/>
      <c r="S542" s="183"/>
      <c r="T542" s="183"/>
      <c r="U542" s="183"/>
      <c r="V542" s="183"/>
      <c r="W542" s="183"/>
      <c r="X542" s="183"/>
      <c r="Y542" s="183"/>
      <c r="Z542" s="183"/>
      <c r="AA542" s="183"/>
      <c r="AB542" s="183"/>
      <c r="AC542" s="183"/>
      <c r="AD542" s="184"/>
      <c r="AE542" s="176" t="s">
        <v>77</v>
      </c>
      <c r="AF542" s="177"/>
      <c r="AG542" s="177"/>
      <c r="AH542" s="177"/>
      <c r="AI542" s="177"/>
      <c r="AJ542" s="177"/>
      <c r="AK542" s="177"/>
      <c r="AL542" s="177"/>
      <c r="AM542" s="177"/>
      <c r="AN542" s="177"/>
      <c r="AO542" s="177"/>
      <c r="AP542" s="177"/>
      <c r="AQ542" s="177"/>
      <c r="AR542" s="177"/>
      <c r="AS542" s="177"/>
      <c r="AT542" s="177"/>
      <c r="AU542" s="177"/>
      <c r="AV542" s="177"/>
      <c r="AW542" s="178"/>
      <c r="AX542" s="100"/>
      <c r="AY542" s="101"/>
      <c r="AZ542" s="101"/>
      <c r="BA542" s="102"/>
      <c r="BB542" s="97"/>
      <c r="BC542" s="98"/>
      <c r="BD542" s="98"/>
      <c r="BE542" s="98"/>
      <c r="BF542" s="98"/>
      <c r="BG542" s="99"/>
      <c r="BH542" s="97">
        <v>100</v>
      </c>
      <c r="BI542" s="98"/>
      <c r="BJ542" s="98"/>
      <c r="BK542" s="98"/>
      <c r="BL542" s="98"/>
      <c r="BM542" s="99"/>
      <c r="BN542" s="97">
        <v>100</v>
      </c>
      <c r="BO542" s="98"/>
      <c r="BP542" s="98"/>
      <c r="BQ542" s="98"/>
      <c r="BR542" s="98"/>
      <c r="BS542" s="99"/>
      <c r="BT542" s="4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6"/>
    </row>
    <row r="543" spans="1:83" ht="28.5" customHeight="1">
      <c r="A543" s="137"/>
      <c r="B543" s="138"/>
      <c r="C543" s="138"/>
      <c r="D543" s="139"/>
      <c r="E543" s="137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9"/>
      <c r="R543" s="109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1"/>
      <c r="AE543" s="94" t="s">
        <v>78</v>
      </c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6"/>
      <c r="AX543" s="39"/>
      <c r="AY543" s="40"/>
      <c r="AZ543" s="40"/>
      <c r="BA543" s="41"/>
      <c r="BB543" s="4"/>
      <c r="BC543" s="5"/>
      <c r="BD543" s="5"/>
      <c r="BE543" s="5"/>
      <c r="BF543" s="5"/>
      <c r="BG543" s="6"/>
      <c r="BH543" s="97">
        <v>100</v>
      </c>
      <c r="BI543" s="98"/>
      <c r="BJ543" s="98"/>
      <c r="BK543" s="98"/>
      <c r="BL543" s="98"/>
      <c r="BM543" s="99"/>
      <c r="BN543" s="97">
        <v>100</v>
      </c>
      <c r="BO543" s="98"/>
      <c r="BP543" s="98"/>
      <c r="BQ543" s="98"/>
      <c r="BR543" s="98"/>
      <c r="BS543" s="99"/>
      <c r="BT543" s="4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6"/>
    </row>
    <row r="544" spans="1:83" ht="7.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</row>
    <row r="545" spans="1:83" ht="15" customHeight="1">
      <c r="A545" s="175" t="s">
        <v>56</v>
      </c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  <c r="AQ545" s="175"/>
      <c r="AR545" s="175"/>
      <c r="AS545" s="175"/>
      <c r="AT545" s="175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5"/>
      <c r="BG545" s="175"/>
      <c r="BH545" s="175"/>
      <c r="BI545" s="175"/>
      <c r="BJ545" s="175"/>
      <c r="BK545" s="175"/>
      <c r="BL545" s="175"/>
      <c r="BM545" s="175"/>
      <c r="BN545" s="175"/>
      <c r="BO545" s="175"/>
      <c r="BP545" s="175"/>
      <c r="BQ545" s="175"/>
      <c r="BR545" s="175"/>
      <c r="BS545" s="175"/>
      <c r="BT545" s="175"/>
      <c r="BU545" s="175"/>
      <c r="BV545" s="175"/>
      <c r="BW545" s="175"/>
      <c r="BX545" s="175"/>
      <c r="BY545" s="175"/>
      <c r="BZ545" s="175"/>
      <c r="CA545" s="175"/>
      <c r="CB545" s="175"/>
      <c r="CC545" s="175"/>
      <c r="CD545" s="175"/>
      <c r="CE545" s="175"/>
    </row>
    <row r="546" spans="1:83" ht="12" customHeight="1">
      <c r="A546" s="175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  <c r="AQ546" s="175"/>
      <c r="AR546" s="175"/>
      <c r="AS546" s="175"/>
      <c r="AT546" s="175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5"/>
      <c r="BG546" s="175"/>
      <c r="BH546" s="175"/>
      <c r="BI546" s="175"/>
      <c r="BJ546" s="175"/>
      <c r="BK546" s="175"/>
      <c r="BL546" s="175"/>
      <c r="BM546" s="175"/>
      <c r="BN546" s="175"/>
      <c r="BO546" s="175"/>
      <c r="BP546" s="175"/>
      <c r="BQ546" s="175"/>
      <c r="BR546" s="175"/>
      <c r="BS546" s="175"/>
      <c r="BT546" s="175"/>
      <c r="BU546" s="175"/>
      <c r="BV546" s="175"/>
      <c r="BW546" s="175"/>
      <c r="BX546" s="175"/>
      <c r="BY546" s="175"/>
      <c r="BZ546" s="175"/>
      <c r="CA546" s="175"/>
      <c r="CB546" s="175"/>
      <c r="CC546" s="175"/>
      <c r="CD546" s="175"/>
      <c r="CE546" s="175"/>
    </row>
    <row r="547" spans="1:83" ht="24" customHeight="1">
      <c r="A547" s="163" t="s">
        <v>41</v>
      </c>
      <c r="B547" s="163"/>
      <c r="C547" s="163"/>
      <c r="D547" s="163"/>
      <c r="E547" s="165" t="s">
        <v>22</v>
      </c>
      <c r="F547" s="166"/>
      <c r="G547" s="166"/>
      <c r="H547" s="166"/>
      <c r="I547" s="166"/>
      <c r="J547" s="166"/>
      <c r="K547" s="166"/>
      <c r="L547" s="166"/>
      <c r="M547" s="166"/>
      <c r="N547" s="166"/>
      <c r="O547" s="167"/>
      <c r="P547" s="165" t="s">
        <v>23</v>
      </c>
      <c r="Q547" s="166"/>
      <c r="R547" s="166"/>
      <c r="S547" s="166"/>
      <c r="T547" s="166"/>
      <c r="U547" s="166"/>
      <c r="V547" s="166"/>
      <c r="W547" s="166"/>
      <c r="X547" s="166"/>
      <c r="Y547" s="167"/>
      <c r="Z547" s="161" t="s">
        <v>27</v>
      </c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  <c r="AQ547" s="161"/>
      <c r="AR547" s="161"/>
      <c r="AS547" s="161"/>
      <c r="AT547" s="161"/>
      <c r="AU547" s="161"/>
      <c r="AV547" s="161"/>
      <c r="AW547" s="161"/>
      <c r="AX547" s="161"/>
      <c r="AY547" s="161"/>
      <c r="AZ547" s="161"/>
      <c r="BA547" s="161"/>
      <c r="BB547" s="161"/>
      <c r="BC547" s="161"/>
      <c r="BD547" s="161"/>
      <c r="BE547" s="161"/>
      <c r="BF547" s="161"/>
      <c r="BG547" s="161"/>
      <c r="BH547" s="161"/>
      <c r="BI547" s="161"/>
      <c r="BJ547" s="161"/>
      <c r="BK547" s="161"/>
      <c r="BL547" s="161"/>
      <c r="BM547" s="161"/>
      <c r="BN547" s="161"/>
      <c r="BO547" s="161"/>
      <c r="BP547" s="161"/>
      <c r="BQ547" s="161"/>
      <c r="BR547" s="161"/>
      <c r="BS547" s="161"/>
      <c r="BT547" s="161"/>
      <c r="BU547" s="161"/>
      <c r="BV547" s="161"/>
      <c r="BW547" s="161"/>
      <c r="BX547" s="161"/>
      <c r="BY547" s="161"/>
      <c r="BZ547" s="162"/>
      <c r="CA547" s="165" t="s">
        <v>50</v>
      </c>
      <c r="CB547" s="166"/>
      <c r="CC547" s="166"/>
      <c r="CD547" s="166"/>
      <c r="CE547" s="167"/>
    </row>
    <row r="548" spans="1:83" ht="38.25" customHeight="1">
      <c r="A548" s="163"/>
      <c r="B548" s="163"/>
      <c r="C548" s="163"/>
      <c r="D548" s="163"/>
      <c r="E548" s="168"/>
      <c r="F548" s="169"/>
      <c r="G548" s="169"/>
      <c r="H548" s="169"/>
      <c r="I548" s="169"/>
      <c r="J548" s="169"/>
      <c r="K548" s="169"/>
      <c r="L548" s="169"/>
      <c r="M548" s="169"/>
      <c r="N548" s="169"/>
      <c r="O548" s="170"/>
      <c r="P548" s="168"/>
      <c r="Q548" s="169"/>
      <c r="R548" s="169"/>
      <c r="S548" s="169"/>
      <c r="T548" s="169"/>
      <c r="U548" s="169"/>
      <c r="V548" s="169"/>
      <c r="W548" s="169"/>
      <c r="X548" s="169"/>
      <c r="Y548" s="170"/>
      <c r="Z548" s="162" t="s">
        <v>42</v>
      </c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71" t="s">
        <v>25</v>
      </c>
      <c r="AN548" s="172"/>
      <c r="AO548" s="172"/>
      <c r="AP548" s="172"/>
      <c r="AQ548" s="172"/>
      <c r="AR548" s="172"/>
      <c r="AS548" s="172"/>
      <c r="AT548" s="172"/>
      <c r="AU548" s="172"/>
      <c r="AV548" s="173"/>
      <c r="AW548" s="165" t="s">
        <v>64</v>
      </c>
      <c r="AX548" s="166"/>
      <c r="AY548" s="166"/>
      <c r="AZ548" s="166"/>
      <c r="BA548" s="166"/>
      <c r="BB548" s="167"/>
      <c r="BC548" s="165" t="s">
        <v>33</v>
      </c>
      <c r="BD548" s="166"/>
      <c r="BE548" s="166"/>
      <c r="BF548" s="166"/>
      <c r="BG548" s="166"/>
      <c r="BH548" s="167"/>
      <c r="BI548" s="165" t="s">
        <v>34</v>
      </c>
      <c r="BJ548" s="166"/>
      <c r="BK548" s="166"/>
      <c r="BL548" s="166"/>
      <c r="BM548" s="166"/>
      <c r="BN548" s="166"/>
      <c r="BO548" s="166"/>
      <c r="BP548" s="166"/>
      <c r="BQ548" s="166"/>
      <c r="BR548" s="166"/>
      <c r="BS548" s="166"/>
      <c r="BT548" s="166"/>
      <c r="BU548" s="166"/>
      <c r="BV548" s="166"/>
      <c r="BW548" s="166"/>
      <c r="BX548" s="166"/>
      <c r="BY548" s="166"/>
      <c r="BZ548" s="167"/>
      <c r="CA548" s="168"/>
      <c r="CB548" s="169"/>
      <c r="CC548" s="169"/>
      <c r="CD548" s="169"/>
      <c r="CE548" s="170"/>
    </row>
    <row r="549" spans="1:83" ht="23.25" customHeight="1">
      <c r="A549" s="163"/>
      <c r="B549" s="163"/>
      <c r="C549" s="163"/>
      <c r="D549" s="163"/>
      <c r="E549" s="171"/>
      <c r="F549" s="172"/>
      <c r="G549" s="172"/>
      <c r="H549" s="172"/>
      <c r="I549" s="172"/>
      <c r="J549" s="172"/>
      <c r="K549" s="172"/>
      <c r="L549" s="172"/>
      <c r="M549" s="172"/>
      <c r="N549" s="172"/>
      <c r="O549" s="173"/>
      <c r="P549" s="171"/>
      <c r="Q549" s="172"/>
      <c r="R549" s="172"/>
      <c r="S549" s="172"/>
      <c r="T549" s="172"/>
      <c r="U549" s="172"/>
      <c r="V549" s="172"/>
      <c r="W549" s="172"/>
      <c r="X549" s="172"/>
      <c r="Y549" s="173"/>
      <c r="Z549" s="162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5" t="s">
        <v>43</v>
      </c>
      <c r="AN549" s="166"/>
      <c r="AO549" s="166"/>
      <c r="AP549" s="166"/>
      <c r="AQ549" s="166"/>
      <c r="AR549" s="167"/>
      <c r="AS549" s="165" t="s">
        <v>26</v>
      </c>
      <c r="AT549" s="166"/>
      <c r="AU549" s="166"/>
      <c r="AV549" s="167"/>
      <c r="AW549" s="168"/>
      <c r="AX549" s="169"/>
      <c r="AY549" s="169"/>
      <c r="AZ549" s="169"/>
      <c r="BA549" s="169"/>
      <c r="BB549" s="170"/>
      <c r="BC549" s="168"/>
      <c r="BD549" s="169"/>
      <c r="BE549" s="169"/>
      <c r="BF549" s="169"/>
      <c r="BG549" s="169"/>
      <c r="BH549" s="170"/>
      <c r="BI549" s="168"/>
      <c r="BJ549" s="169"/>
      <c r="BK549" s="169"/>
      <c r="BL549" s="169"/>
      <c r="BM549" s="169"/>
      <c r="BN549" s="169"/>
      <c r="BO549" s="169"/>
      <c r="BP549" s="169"/>
      <c r="BQ549" s="169"/>
      <c r="BR549" s="169"/>
      <c r="BS549" s="169"/>
      <c r="BT549" s="169"/>
      <c r="BU549" s="169"/>
      <c r="BV549" s="169"/>
      <c r="BW549" s="169"/>
      <c r="BX549" s="169"/>
      <c r="BY549" s="169"/>
      <c r="BZ549" s="170"/>
      <c r="CA549" s="168"/>
      <c r="CB549" s="169"/>
      <c r="CC549" s="169"/>
      <c r="CD549" s="169"/>
      <c r="CE549" s="170"/>
    </row>
    <row r="550" spans="1:83" ht="48" customHeight="1">
      <c r="A550" s="163"/>
      <c r="B550" s="163"/>
      <c r="C550" s="163"/>
      <c r="D550" s="163"/>
      <c r="E550" s="160" t="s">
        <v>42</v>
      </c>
      <c r="F550" s="161"/>
      <c r="G550" s="161"/>
      <c r="H550" s="161"/>
      <c r="I550" s="161"/>
      <c r="J550" s="161"/>
      <c r="K550" s="161"/>
      <c r="L550" s="161"/>
      <c r="M550" s="161"/>
      <c r="N550" s="161"/>
      <c r="O550" s="162"/>
      <c r="P550" s="163" t="s">
        <v>42</v>
      </c>
      <c r="Q550" s="163"/>
      <c r="R550" s="163"/>
      <c r="S550" s="163"/>
      <c r="T550" s="163"/>
      <c r="U550" s="163"/>
      <c r="V550" s="163"/>
      <c r="W550" s="163"/>
      <c r="X550" s="163"/>
      <c r="Y550" s="163"/>
      <c r="Z550" s="162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71"/>
      <c r="AN550" s="172"/>
      <c r="AO550" s="172"/>
      <c r="AP550" s="172"/>
      <c r="AQ550" s="172"/>
      <c r="AR550" s="173"/>
      <c r="AS550" s="171"/>
      <c r="AT550" s="172"/>
      <c r="AU550" s="172"/>
      <c r="AV550" s="173"/>
      <c r="AW550" s="171"/>
      <c r="AX550" s="172"/>
      <c r="AY550" s="172"/>
      <c r="AZ550" s="172"/>
      <c r="BA550" s="172"/>
      <c r="BB550" s="173"/>
      <c r="BC550" s="171"/>
      <c r="BD550" s="172"/>
      <c r="BE550" s="172"/>
      <c r="BF550" s="172"/>
      <c r="BG550" s="172"/>
      <c r="BH550" s="173"/>
      <c r="BI550" s="171"/>
      <c r="BJ550" s="172"/>
      <c r="BK550" s="172"/>
      <c r="BL550" s="172"/>
      <c r="BM550" s="172"/>
      <c r="BN550" s="172"/>
      <c r="BO550" s="172"/>
      <c r="BP550" s="172"/>
      <c r="BQ550" s="172"/>
      <c r="BR550" s="172"/>
      <c r="BS550" s="172"/>
      <c r="BT550" s="172"/>
      <c r="BU550" s="172"/>
      <c r="BV550" s="172"/>
      <c r="BW550" s="172"/>
      <c r="BX550" s="172"/>
      <c r="BY550" s="172"/>
      <c r="BZ550" s="173"/>
      <c r="CA550" s="171"/>
      <c r="CB550" s="172"/>
      <c r="CC550" s="172"/>
      <c r="CD550" s="172"/>
      <c r="CE550" s="173"/>
    </row>
    <row r="551" spans="1:83" ht="15.75" customHeight="1">
      <c r="A551" s="164" t="s">
        <v>12</v>
      </c>
      <c r="B551" s="164"/>
      <c r="C551" s="164"/>
      <c r="D551" s="164"/>
      <c r="E551" s="125" t="s">
        <v>13</v>
      </c>
      <c r="F551" s="126"/>
      <c r="G551" s="126"/>
      <c r="H551" s="126"/>
      <c r="I551" s="126"/>
      <c r="J551" s="126"/>
      <c r="K551" s="126"/>
      <c r="L551" s="126"/>
      <c r="M551" s="126"/>
      <c r="N551" s="126"/>
      <c r="O551" s="127"/>
      <c r="P551" s="164" t="s">
        <v>14</v>
      </c>
      <c r="Q551" s="164"/>
      <c r="R551" s="164"/>
      <c r="S551" s="164"/>
      <c r="T551" s="164"/>
      <c r="U551" s="164"/>
      <c r="V551" s="164"/>
      <c r="W551" s="164"/>
      <c r="X551" s="164"/>
      <c r="Y551" s="164"/>
      <c r="Z551" s="164" t="s">
        <v>15</v>
      </c>
      <c r="AA551" s="164"/>
      <c r="AB551" s="164"/>
      <c r="AC551" s="164"/>
      <c r="AD551" s="164"/>
      <c r="AE551" s="164"/>
      <c r="AF551" s="164"/>
      <c r="AG551" s="164"/>
      <c r="AH551" s="164"/>
      <c r="AI551" s="164"/>
      <c r="AJ551" s="164"/>
      <c r="AK551" s="164"/>
      <c r="AL551" s="164"/>
      <c r="AM551" s="164" t="s">
        <v>16</v>
      </c>
      <c r="AN551" s="164"/>
      <c r="AO551" s="164"/>
      <c r="AP551" s="164"/>
      <c r="AQ551" s="164"/>
      <c r="AR551" s="164"/>
      <c r="AS551" s="164" t="s">
        <v>17</v>
      </c>
      <c r="AT551" s="164"/>
      <c r="AU551" s="164"/>
      <c r="AV551" s="164"/>
      <c r="AW551" s="164" t="s">
        <v>18</v>
      </c>
      <c r="AX551" s="164"/>
      <c r="AY551" s="164"/>
      <c r="AZ551" s="164"/>
      <c r="BA551" s="164"/>
      <c r="BB551" s="164"/>
      <c r="BC551" s="164" t="s">
        <v>19</v>
      </c>
      <c r="BD551" s="164"/>
      <c r="BE551" s="164"/>
      <c r="BF551" s="164"/>
      <c r="BG551" s="164"/>
      <c r="BH551" s="164"/>
      <c r="BI551" s="125" t="s">
        <v>20</v>
      </c>
      <c r="BJ551" s="126"/>
      <c r="BK551" s="126"/>
      <c r="BL551" s="126"/>
      <c r="BM551" s="126"/>
      <c r="BN551" s="126"/>
      <c r="BO551" s="126"/>
      <c r="BP551" s="126"/>
      <c r="BQ551" s="126"/>
      <c r="BR551" s="126"/>
      <c r="BS551" s="126"/>
      <c r="BT551" s="126"/>
      <c r="BU551" s="126"/>
      <c r="BV551" s="126"/>
      <c r="BW551" s="126"/>
      <c r="BX551" s="126"/>
      <c r="BY551" s="126"/>
      <c r="BZ551" s="127"/>
      <c r="CA551" s="174" t="s">
        <v>21</v>
      </c>
      <c r="CB551" s="174"/>
      <c r="CC551" s="174"/>
      <c r="CD551" s="174"/>
      <c r="CE551" s="174"/>
    </row>
    <row r="552" spans="1:83" ht="42" customHeight="1">
      <c r="A552" s="45"/>
      <c r="B552" s="46"/>
      <c r="C552" s="46" t="s">
        <v>12</v>
      </c>
      <c r="D552" s="47"/>
      <c r="E552" s="100" t="s">
        <v>94</v>
      </c>
      <c r="F552" s="101"/>
      <c r="G552" s="101"/>
      <c r="H552" s="101"/>
      <c r="I552" s="101"/>
      <c r="J552" s="101"/>
      <c r="K552" s="101"/>
      <c r="L552" s="101"/>
      <c r="M552" s="101"/>
      <c r="N552" s="101"/>
      <c r="O552" s="102"/>
      <c r="P552" s="100" t="s">
        <v>95</v>
      </c>
      <c r="Q552" s="101"/>
      <c r="R552" s="101"/>
      <c r="S552" s="101"/>
      <c r="T552" s="101"/>
      <c r="U552" s="101"/>
      <c r="V552" s="101"/>
      <c r="W552" s="101"/>
      <c r="X552" s="101"/>
      <c r="Y552" s="102"/>
      <c r="Z552" s="113" t="s">
        <v>101</v>
      </c>
      <c r="AA552" s="113"/>
      <c r="AB552" s="113"/>
      <c r="AC552" s="113"/>
      <c r="AD552" s="113"/>
      <c r="AE552" s="113"/>
      <c r="AF552" s="113"/>
      <c r="AG552" s="113"/>
      <c r="AH552" s="113"/>
      <c r="AI552" s="113"/>
      <c r="AJ552" s="113"/>
      <c r="AK552" s="113"/>
      <c r="AL552" s="114"/>
      <c r="AM552" s="158" t="s">
        <v>102</v>
      </c>
      <c r="AN552" s="158"/>
      <c r="AO552" s="158"/>
      <c r="AP552" s="158"/>
      <c r="AQ552" s="158"/>
      <c r="AR552" s="158"/>
      <c r="AS552" s="130" t="s">
        <v>103</v>
      </c>
      <c r="AT552" s="159"/>
      <c r="AU552" s="159"/>
      <c r="AV552" s="159"/>
      <c r="AW552" s="156">
        <f>AW553</f>
        <v>158</v>
      </c>
      <c r="AX552" s="156"/>
      <c r="AY552" s="156"/>
      <c r="AZ552" s="156"/>
      <c r="BA552" s="156"/>
      <c r="BB552" s="156"/>
      <c r="BC552" s="156">
        <f>BC553</f>
        <v>144</v>
      </c>
      <c r="BD552" s="156"/>
      <c r="BE552" s="156"/>
      <c r="BF552" s="156"/>
      <c r="BG552" s="156"/>
      <c r="BH552" s="156"/>
      <c r="BI552" s="140" t="s">
        <v>161</v>
      </c>
      <c r="BJ552" s="141"/>
      <c r="BK552" s="141"/>
      <c r="BL552" s="141"/>
      <c r="BM552" s="141"/>
      <c r="BN552" s="141"/>
      <c r="BO552" s="141"/>
      <c r="BP552" s="141"/>
      <c r="BQ552" s="141"/>
      <c r="BR552" s="141"/>
      <c r="BS552" s="141"/>
      <c r="BT552" s="141"/>
      <c r="BU552" s="141"/>
      <c r="BV552" s="141"/>
      <c r="BW552" s="141"/>
      <c r="BX552" s="141"/>
      <c r="BY552" s="141"/>
      <c r="BZ552" s="142"/>
      <c r="CA552" s="157"/>
      <c r="CB552" s="157"/>
      <c r="CC552" s="157"/>
      <c r="CD552" s="157"/>
      <c r="CE552" s="157"/>
    </row>
    <row r="553" spans="1:83" ht="35.25" customHeight="1">
      <c r="A553" s="128"/>
      <c r="B553" s="129"/>
      <c r="C553" s="129"/>
      <c r="D553" s="130"/>
      <c r="E553" s="128"/>
      <c r="F553" s="129"/>
      <c r="G553" s="129"/>
      <c r="H553" s="129"/>
      <c r="I553" s="129"/>
      <c r="J553" s="129"/>
      <c r="K553" s="129"/>
      <c r="L553" s="129"/>
      <c r="M553" s="129"/>
      <c r="N553" s="129"/>
      <c r="O553" s="130"/>
      <c r="P553" s="128"/>
      <c r="Q553" s="129"/>
      <c r="R553" s="129"/>
      <c r="S553" s="129"/>
      <c r="T553" s="129"/>
      <c r="U553" s="129"/>
      <c r="V553" s="129"/>
      <c r="W553" s="129"/>
      <c r="X553" s="129"/>
      <c r="Y553" s="130"/>
      <c r="Z553" s="112" t="s">
        <v>74</v>
      </c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  <c r="AK553" s="113"/>
      <c r="AL553" s="114"/>
      <c r="AM553" s="125"/>
      <c r="AN553" s="126"/>
      <c r="AO553" s="126"/>
      <c r="AP553" s="126"/>
      <c r="AQ553" s="126"/>
      <c r="AR553" s="127"/>
      <c r="AS553" s="22"/>
      <c r="AT553" s="22"/>
      <c r="AU553" s="22"/>
      <c r="AV553" s="23"/>
      <c r="AW553" s="97">
        <f>AW562+AW570+AW577+AW584</f>
        <v>158</v>
      </c>
      <c r="AX553" s="98"/>
      <c r="AY553" s="98"/>
      <c r="AZ553" s="98"/>
      <c r="BA553" s="98"/>
      <c r="BB553" s="99"/>
      <c r="BC553" s="97">
        <f>BC562+BC570+BC577+BC584</f>
        <v>144</v>
      </c>
      <c r="BD553" s="98"/>
      <c r="BE553" s="98"/>
      <c r="BF553" s="98"/>
      <c r="BG553" s="98"/>
      <c r="BH553" s="99"/>
      <c r="BI553" s="94" t="s">
        <v>111</v>
      </c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6"/>
      <c r="CA553" s="12"/>
      <c r="CB553" s="12"/>
      <c r="CC553" s="12"/>
      <c r="CD553" s="12"/>
      <c r="CE553" s="13"/>
    </row>
    <row r="554" spans="1:83" ht="38.25" customHeight="1">
      <c r="A554" s="143"/>
      <c r="B554" s="144"/>
      <c r="C554" s="144"/>
      <c r="D554" s="145"/>
      <c r="E554" s="143"/>
      <c r="F554" s="144"/>
      <c r="G554" s="144"/>
      <c r="H554" s="144"/>
      <c r="I554" s="144"/>
      <c r="J554" s="144"/>
      <c r="K554" s="144"/>
      <c r="L554" s="144"/>
      <c r="M554" s="144"/>
      <c r="N554" s="144"/>
      <c r="O554" s="145"/>
      <c r="P554" s="143"/>
      <c r="Q554" s="144"/>
      <c r="R554" s="144"/>
      <c r="S554" s="144"/>
      <c r="T554" s="144"/>
      <c r="U554" s="144"/>
      <c r="V554" s="144"/>
      <c r="W554" s="144"/>
      <c r="X554" s="144"/>
      <c r="Y554" s="145"/>
      <c r="Z554" s="112" t="s">
        <v>82</v>
      </c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  <c r="AK554" s="113"/>
      <c r="AL554" s="114"/>
      <c r="AM554" s="125"/>
      <c r="AN554" s="126"/>
      <c r="AO554" s="126"/>
      <c r="AP554" s="126"/>
      <c r="AQ554" s="126"/>
      <c r="AR554" s="127"/>
      <c r="AS554" s="22"/>
      <c r="AT554" s="22"/>
      <c r="AU554" s="22"/>
      <c r="AV554" s="23"/>
      <c r="AW554" s="97">
        <f>AW563+AW571+AW578+AW585</f>
        <v>158</v>
      </c>
      <c r="AX554" s="98"/>
      <c r="AY554" s="98"/>
      <c r="AZ554" s="98"/>
      <c r="BA554" s="98"/>
      <c r="BB554" s="99"/>
      <c r="BC554" s="97">
        <f>BC563+BC571+BC578+BC585</f>
        <v>141</v>
      </c>
      <c r="BD554" s="98"/>
      <c r="BE554" s="98"/>
      <c r="BF554" s="98"/>
      <c r="BG554" s="98"/>
      <c r="BH554" s="99"/>
      <c r="BI554" s="94" t="s">
        <v>111</v>
      </c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6"/>
      <c r="CA554" s="12"/>
      <c r="CB554" s="12"/>
      <c r="CC554" s="12"/>
      <c r="CD554" s="12"/>
      <c r="CE554" s="13"/>
    </row>
    <row r="555" spans="1:83" ht="35.25" customHeight="1">
      <c r="A555" s="143"/>
      <c r="B555" s="144"/>
      <c r="C555" s="144"/>
      <c r="D555" s="145"/>
      <c r="E555" s="143"/>
      <c r="F555" s="144"/>
      <c r="G555" s="144"/>
      <c r="H555" s="144"/>
      <c r="I555" s="144"/>
      <c r="J555" s="144"/>
      <c r="K555" s="144"/>
      <c r="L555" s="144"/>
      <c r="M555" s="144"/>
      <c r="N555" s="144"/>
      <c r="O555" s="145"/>
      <c r="P555" s="143"/>
      <c r="Q555" s="144"/>
      <c r="R555" s="144"/>
      <c r="S555" s="144"/>
      <c r="T555" s="144"/>
      <c r="U555" s="144"/>
      <c r="V555" s="144"/>
      <c r="W555" s="144"/>
      <c r="X555" s="144"/>
      <c r="Y555" s="145"/>
      <c r="Z555" s="112" t="s">
        <v>83</v>
      </c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113"/>
      <c r="AL555" s="114"/>
      <c r="AM555" s="125"/>
      <c r="AN555" s="126"/>
      <c r="AO555" s="126"/>
      <c r="AP555" s="126"/>
      <c r="AQ555" s="126"/>
      <c r="AR555" s="127"/>
      <c r="AS555" s="22"/>
      <c r="AT555" s="22"/>
      <c r="AU555" s="22"/>
      <c r="AV555" s="23"/>
      <c r="AW555" s="97">
        <f>AW564+AW572+AW579+AW586</f>
        <v>158</v>
      </c>
      <c r="AX555" s="98"/>
      <c r="AY555" s="98"/>
      <c r="AZ555" s="98"/>
      <c r="BA555" s="98"/>
      <c r="BB555" s="99"/>
      <c r="BC555" s="97">
        <f>BC564+BC572+BC579+BC586</f>
        <v>141</v>
      </c>
      <c r="BD555" s="98"/>
      <c r="BE555" s="98"/>
      <c r="BF555" s="98"/>
      <c r="BG555" s="98"/>
      <c r="BH555" s="99"/>
      <c r="BI555" s="94" t="s">
        <v>111</v>
      </c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6"/>
      <c r="CA555" s="12"/>
      <c r="CB555" s="12"/>
      <c r="CC555" s="12"/>
      <c r="CD555" s="12"/>
      <c r="CE555" s="13"/>
    </row>
    <row r="556" spans="1:83" ht="37.5" customHeight="1">
      <c r="A556" s="143"/>
      <c r="B556" s="144"/>
      <c r="C556" s="144"/>
      <c r="D556" s="145"/>
      <c r="E556" s="143"/>
      <c r="F556" s="144"/>
      <c r="G556" s="144"/>
      <c r="H556" s="144"/>
      <c r="I556" s="144"/>
      <c r="J556" s="144"/>
      <c r="K556" s="144"/>
      <c r="L556" s="144"/>
      <c r="M556" s="144"/>
      <c r="N556" s="144"/>
      <c r="O556" s="145"/>
      <c r="P556" s="143"/>
      <c r="Q556" s="144"/>
      <c r="R556" s="144"/>
      <c r="S556" s="144"/>
      <c r="T556" s="144"/>
      <c r="U556" s="144"/>
      <c r="V556" s="144"/>
      <c r="W556" s="144"/>
      <c r="X556" s="144"/>
      <c r="Y556" s="145"/>
      <c r="Z556" s="112" t="s">
        <v>109</v>
      </c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  <c r="AK556" s="113"/>
      <c r="AL556" s="114"/>
      <c r="AM556" s="125"/>
      <c r="AN556" s="126"/>
      <c r="AO556" s="126"/>
      <c r="AP556" s="126"/>
      <c r="AQ556" s="126"/>
      <c r="AR556" s="127"/>
      <c r="AS556" s="40"/>
      <c r="AT556" s="40"/>
      <c r="AU556" s="40"/>
      <c r="AV556" s="41"/>
      <c r="AW556" s="97">
        <f>AW565+AW573+AW580+AW587</f>
        <v>158</v>
      </c>
      <c r="AX556" s="98"/>
      <c r="AY556" s="98"/>
      <c r="AZ556" s="98"/>
      <c r="BA556" s="98"/>
      <c r="BB556" s="99"/>
      <c r="BC556" s="97">
        <f>BC565+BC573+BC580+BC587</f>
        <v>141</v>
      </c>
      <c r="BD556" s="98"/>
      <c r="BE556" s="98"/>
      <c r="BF556" s="98"/>
      <c r="BG556" s="98"/>
      <c r="BH556" s="99"/>
      <c r="BI556" s="94" t="s">
        <v>111</v>
      </c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6"/>
      <c r="CA556" s="17"/>
      <c r="CB556" s="17"/>
      <c r="CC556" s="17"/>
      <c r="CD556" s="17"/>
      <c r="CE556" s="55"/>
    </row>
    <row r="557" spans="1:83" ht="38.25" customHeight="1">
      <c r="A557" s="143"/>
      <c r="B557" s="144"/>
      <c r="C557" s="144"/>
      <c r="D557" s="145"/>
      <c r="E557" s="143"/>
      <c r="F557" s="144"/>
      <c r="G557" s="144"/>
      <c r="H557" s="144"/>
      <c r="I557" s="144"/>
      <c r="J557" s="144"/>
      <c r="K557" s="144"/>
      <c r="L557" s="144"/>
      <c r="M557" s="144"/>
      <c r="N557" s="144"/>
      <c r="O557" s="145"/>
      <c r="P557" s="143"/>
      <c r="Q557" s="144"/>
      <c r="R557" s="144"/>
      <c r="S557" s="144"/>
      <c r="T557" s="144"/>
      <c r="U557" s="144"/>
      <c r="V557" s="144"/>
      <c r="W557" s="144"/>
      <c r="X557" s="144"/>
      <c r="Y557" s="145"/>
      <c r="Z557" s="112" t="s">
        <v>77</v>
      </c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  <c r="AK557" s="113"/>
      <c r="AL557" s="114"/>
      <c r="AM557" s="125"/>
      <c r="AN557" s="126"/>
      <c r="AO557" s="126"/>
      <c r="AP557" s="126"/>
      <c r="AQ557" s="126"/>
      <c r="AR557" s="127"/>
      <c r="AS557" s="40"/>
      <c r="AT557" s="40"/>
      <c r="AU557" s="40"/>
      <c r="AV557" s="41"/>
      <c r="AW557" s="97">
        <f>AW566+AW588</f>
        <v>48</v>
      </c>
      <c r="AX557" s="98"/>
      <c r="AY557" s="98"/>
      <c r="AZ557" s="98"/>
      <c r="BA557" s="98"/>
      <c r="BB557" s="99"/>
      <c r="BC557" s="97">
        <f>BC566+BC588</f>
        <v>41</v>
      </c>
      <c r="BD557" s="98"/>
      <c r="BE557" s="98"/>
      <c r="BF557" s="98"/>
      <c r="BG557" s="98"/>
      <c r="BH557" s="99"/>
      <c r="BI557" s="94" t="s">
        <v>111</v>
      </c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6"/>
      <c r="CA557" s="17"/>
      <c r="CB557" s="17"/>
      <c r="CC557" s="17"/>
      <c r="CD557" s="17"/>
      <c r="CE557" s="55"/>
    </row>
    <row r="558" spans="1:83" ht="37.5" customHeight="1">
      <c r="A558" s="143"/>
      <c r="B558" s="144"/>
      <c r="C558" s="144"/>
      <c r="D558" s="145"/>
      <c r="E558" s="143"/>
      <c r="F558" s="144"/>
      <c r="G558" s="144"/>
      <c r="H558" s="144"/>
      <c r="I558" s="144"/>
      <c r="J558" s="144"/>
      <c r="K558" s="144"/>
      <c r="L558" s="144"/>
      <c r="M558" s="144"/>
      <c r="N558" s="144"/>
      <c r="O558" s="145"/>
      <c r="P558" s="143"/>
      <c r="Q558" s="144"/>
      <c r="R558" s="144"/>
      <c r="S558" s="144"/>
      <c r="T558" s="144"/>
      <c r="U558" s="144"/>
      <c r="V558" s="144"/>
      <c r="W558" s="144"/>
      <c r="X558" s="144"/>
      <c r="Y558" s="145"/>
      <c r="Z558" s="112" t="s">
        <v>78</v>
      </c>
      <c r="AA558" s="113"/>
      <c r="AB558" s="113"/>
      <c r="AC558" s="113"/>
      <c r="AD558" s="113"/>
      <c r="AE558" s="113"/>
      <c r="AF558" s="113"/>
      <c r="AG558" s="113"/>
      <c r="AH558" s="113"/>
      <c r="AI558" s="113"/>
      <c r="AJ558" s="113"/>
      <c r="AK558" s="113"/>
      <c r="AL558" s="114"/>
      <c r="AM558" s="125"/>
      <c r="AN558" s="126"/>
      <c r="AO558" s="126"/>
      <c r="AP558" s="126"/>
      <c r="AQ558" s="126"/>
      <c r="AR558" s="127"/>
      <c r="AS558" s="22"/>
      <c r="AT558" s="22"/>
      <c r="AU558" s="22"/>
      <c r="AV558" s="23"/>
      <c r="AW558" s="97">
        <f>AW567+AW574+AW581+AW589</f>
        <v>71</v>
      </c>
      <c r="AX558" s="98"/>
      <c r="AY558" s="98"/>
      <c r="AZ558" s="98"/>
      <c r="BA558" s="98"/>
      <c r="BB558" s="99"/>
      <c r="BC558" s="97">
        <f>BC567+BC574+BC581+BC589</f>
        <v>61</v>
      </c>
      <c r="BD558" s="98"/>
      <c r="BE558" s="98"/>
      <c r="BF558" s="98"/>
      <c r="BG558" s="98"/>
      <c r="BH558" s="99"/>
      <c r="BI558" s="94" t="s">
        <v>111</v>
      </c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6"/>
      <c r="CA558" s="12"/>
      <c r="CB558" s="12"/>
      <c r="CC558" s="12"/>
      <c r="CD558" s="12"/>
      <c r="CE558" s="13"/>
    </row>
    <row r="559" spans="1:83" ht="100.5" customHeight="1">
      <c r="A559" s="143"/>
      <c r="B559" s="144"/>
      <c r="C559" s="144"/>
      <c r="D559" s="145"/>
      <c r="E559" s="143"/>
      <c r="F559" s="144"/>
      <c r="G559" s="144"/>
      <c r="H559" s="144"/>
      <c r="I559" s="144"/>
      <c r="J559" s="144"/>
      <c r="K559" s="144"/>
      <c r="L559" s="144"/>
      <c r="M559" s="144"/>
      <c r="N559" s="144"/>
      <c r="O559" s="145"/>
      <c r="P559" s="143"/>
      <c r="Q559" s="144"/>
      <c r="R559" s="144"/>
      <c r="S559" s="144"/>
      <c r="T559" s="144"/>
      <c r="U559" s="144"/>
      <c r="V559" s="144"/>
      <c r="W559" s="144"/>
      <c r="X559" s="144"/>
      <c r="Y559" s="145"/>
      <c r="Z559" s="112" t="s">
        <v>110</v>
      </c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  <c r="AK559" s="113"/>
      <c r="AL559" s="114"/>
      <c r="AM559" s="125"/>
      <c r="AN559" s="126"/>
      <c r="AO559" s="126"/>
      <c r="AP559" s="126"/>
      <c r="AQ559" s="126"/>
      <c r="AR559" s="127"/>
      <c r="AS559" s="22"/>
      <c r="AT559" s="22"/>
      <c r="AU559" s="22"/>
      <c r="AV559" s="23"/>
      <c r="AW559" s="97">
        <f>AW582</f>
        <v>90</v>
      </c>
      <c r="AX559" s="98"/>
      <c r="AY559" s="98"/>
      <c r="AZ559" s="98"/>
      <c r="BA559" s="98"/>
      <c r="BB559" s="99"/>
      <c r="BC559" s="97">
        <f>BC582</f>
        <v>84</v>
      </c>
      <c r="BD559" s="98"/>
      <c r="BE559" s="98"/>
      <c r="BF559" s="98"/>
      <c r="BG559" s="98"/>
      <c r="BH559" s="99"/>
      <c r="BI559" s="94" t="s">
        <v>111</v>
      </c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6"/>
      <c r="CA559" s="12"/>
      <c r="CB559" s="12"/>
      <c r="CC559" s="12"/>
      <c r="CD559" s="12"/>
      <c r="CE559" s="13"/>
    </row>
    <row r="560" spans="1:83" ht="27" customHeight="1">
      <c r="A560" s="143"/>
      <c r="B560" s="144"/>
      <c r="C560" s="144"/>
      <c r="D560" s="145"/>
      <c r="E560" s="143"/>
      <c r="F560" s="144"/>
      <c r="G560" s="144"/>
      <c r="H560" s="144"/>
      <c r="I560" s="144"/>
      <c r="J560" s="144"/>
      <c r="K560" s="144"/>
      <c r="L560" s="144"/>
      <c r="M560" s="144"/>
      <c r="N560" s="144"/>
      <c r="O560" s="145"/>
      <c r="P560" s="143"/>
      <c r="Q560" s="144"/>
      <c r="R560" s="144"/>
      <c r="S560" s="144"/>
      <c r="T560" s="144"/>
      <c r="U560" s="144"/>
      <c r="V560" s="144"/>
      <c r="W560" s="144"/>
      <c r="X560" s="144"/>
      <c r="Y560" s="145"/>
      <c r="Z560" s="146" t="s">
        <v>73</v>
      </c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71"/>
      <c r="AN560" s="72"/>
      <c r="AO560" s="72"/>
      <c r="AP560" s="72"/>
      <c r="AQ560" s="72"/>
      <c r="AR560" s="73"/>
      <c r="AS560" s="74"/>
      <c r="AT560" s="75"/>
      <c r="AU560" s="75"/>
      <c r="AV560" s="76"/>
      <c r="AW560" s="77"/>
      <c r="AX560" s="78"/>
      <c r="AY560" s="78"/>
      <c r="AZ560" s="78"/>
      <c r="BA560" s="78"/>
      <c r="BB560" s="79"/>
      <c r="BC560" s="77"/>
      <c r="BD560" s="78"/>
      <c r="BE560" s="78"/>
      <c r="BF560" s="78"/>
      <c r="BG560" s="78"/>
      <c r="BH560" s="79"/>
      <c r="BI560" s="77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  <c r="BW560" s="78"/>
      <c r="BX560" s="78"/>
      <c r="BY560" s="78"/>
      <c r="BZ560" s="79"/>
      <c r="CA560" s="80"/>
      <c r="CB560" s="70"/>
      <c r="CC560" s="70"/>
      <c r="CD560" s="70"/>
      <c r="CE560" s="81"/>
    </row>
    <row r="561" spans="1:83" ht="29.25" customHeight="1">
      <c r="A561" s="137"/>
      <c r="B561" s="138"/>
      <c r="C561" s="138"/>
      <c r="D561" s="139"/>
      <c r="E561" s="137"/>
      <c r="F561" s="138"/>
      <c r="G561" s="138"/>
      <c r="H561" s="138"/>
      <c r="I561" s="138"/>
      <c r="J561" s="138"/>
      <c r="K561" s="138"/>
      <c r="L561" s="138"/>
      <c r="M561" s="138"/>
      <c r="N561" s="138"/>
      <c r="O561" s="139"/>
      <c r="P561" s="137"/>
      <c r="Q561" s="138"/>
      <c r="R561" s="138"/>
      <c r="S561" s="138"/>
      <c r="T561" s="138"/>
      <c r="U561" s="138"/>
      <c r="V561" s="138"/>
      <c r="W561" s="138"/>
      <c r="X561" s="138"/>
      <c r="Y561" s="139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82"/>
      <c r="AN561" s="83"/>
      <c r="AO561" s="83"/>
      <c r="AP561" s="83"/>
      <c r="AQ561" s="83"/>
      <c r="AR561" s="84"/>
      <c r="AS561" s="48"/>
      <c r="AT561" s="49"/>
      <c r="AU561" s="49"/>
      <c r="AV561" s="50"/>
      <c r="AW561" s="85"/>
      <c r="AX561" s="86"/>
      <c r="AY561" s="86"/>
      <c r="AZ561" s="86"/>
      <c r="BA561" s="86"/>
      <c r="BB561" s="87"/>
      <c r="BC561" s="85"/>
      <c r="BD561" s="86"/>
      <c r="BE561" s="86"/>
      <c r="BF561" s="86"/>
      <c r="BG561" s="86"/>
      <c r="BH561" s="87"/>
      <c r="BI561" s="85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7"/>
      <c r="CA561" s="88"/>
      <c r="CB561" s="69"/>
      <c r="CC561" s="69"/>
      <c r="CD561" s="69"/>
      <c r="CE561" s="89"/>
    </row>
    <row r="562" spans="1:83" ht="48.75" customHeight="1">
      <c r="A562" s="128"/>
      <c r="B562" s="129"/>
      <c r="C562" s="129"/>
      <c r="D562" s="130"/>
      <c r="E562" s="128"/>
      <c r="F562" s="129"/>
      <c r="G562" s="129"/>
      <c r="H562" s="129"/>
      <c r="I562" s="129"/>
      <c r="J562" s="129"/>
      <c r="K562" s="129"/>
      <c r="L562" s="129"/>
      <c r="M562" s="129"/>
      <c r="N562" s="129"/>
      <c r="O562" s="130"/>
      <c r="P562" s="128"/>
      <c r="Q562" s="129"/>
      <c r="R562" s="129"/>
      <c r="S562" s="129"/>
      <c r="T562" s="129"/>
      <c r="U562" s="129"/>
      <c r="V562" s="129"/>
      <c r="W562" s="129"/>
      <c r="X562" s="129"/>
      <c r="Y562" s="130"/>
      <c r="Z562" s="113" t="s">
        <v>74</v>
      </c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  <c r="AK562" s="113"/>
      <c r="AL562" s="113"/>
      <c r="AM562" s="125"/>
      <c r="AN562" s="126"/>
      <c r="AO562" s="126"/>
      <c r="AP562" s="126"/>
      <c r="AQ562" s="126"/>
      <c r="AR562" s="127"/>
      <c r="AS562" s="40"/>
      <c r="AT562" s="40"/>
      <c r="AU562" s="40"/>
      <c r="AV562" s="41"/>
      <c r="AW562" s="97">
        <f aca="true" t="shared" si="0" ref="AW562:AW567">15+5</f>
        <v>20</v>
      </c>
      <c r="AX562" s="98"/>
      <c r="AY562" s="98"/>
      <c r="AZ562" s="98"/>
      <c r="BA562" s="98"/>
      <c r="BB562" s="99"/>
      <c r="BC562" s="97">
        <v>18</v>
      </c>
      <c r="BD562" s="98"/>
      <c r="BE562" s="98"/>
      <c r="BF562" s="98"/>
      <c r="BG562" s="98"/>
      <c r="BH562" s="99"/>
      <c r="BI562" s="94" t="s">
        <v>111</v>
      </c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6"/>
      <c r="CA562" s="17"/>
      <c r="CB562" s="17"/>
      <c r="CC562" s="17"/>
      <c r="CD562" s="17"/>
      <c r="CE562" s="55"/>
    </row>
    <row r="563" spans="1:83" ht="47.25" customHeight="1">
      <c r="A563" s="143"/>
      <c r="B563" s="144"/>
      <c r="C563" s="144"/>
      <c r="D563" s="145"/>
      <c r="E563" s="143"/>
      <c r="F563" s="144"/>
      <c r="G563" s="144"/>
      <c r="H563" s="144"/>
      <c r="I563" s="144"/>
      <c r="J563" s="144"/>
      <c r="K563" s="144"/>
      <c r="L563" s="144"/>
      <c r="M563" s="144"/>
      <c r="N563" s="144"/>
      <c r="O563" s="145"/>
      <c r="P563" s="143"/>
      <c r="Q563" s="144"/>
      <c r="R563" s="144"/>
      <c r="S563" s="144"/>
      <c r="T563" s="144"/>
      <c r="U563" s="144"/>
      <c r="V563" s="144"/>
      <c r="W563" s="144"/>
      <c r="X563" s="144"/>
      <c r="Y563" s="145"/>
      <c r="Z563" s="113" t="s">
        <v>82</v>
      </c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  <c r="AK563" s="113"/>
      <c r="AL563" s="113"/>
      <c r="AM563" s="125"/>
      <c r="AN563" s="126"/>
      <c r="AO563" s="126"/>
      <c r="AP563" s="126"/>
      <c r="AQ563" s="126"/>
      <c r="AR563" s="127"/>
      <c r="AS563" s="40"/>
      <c r="AT563" s="40"/>
      <c r="AU563" s="40"/>
      <c r="AV563" s="41"/>
      <c r="AW563" s="97">
        <f t="shared" si="0"/>
        <v>20</v>
      </c>
      <c r="AX563" s="98"/>
      <c r="AY563" s="98"/>
      <c r="AZ563" s="98"/>
      <c r="BA563" s="98"/>
      <c r="BB563" s="99"/>
      <c r="BC563" s="97">
        <v>18</v>
      </c>
      <c r="BD563" s="98"/>
      <c r="BE563" s="98"/>
      <c r="BF563" s="98"/>
      <c r="BG563" s="98"/>
      <c r="BH563" s="99"/>
      <c r="BI563" s="94" t="s">
        <v>111</v>
      </c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6"/>
      <c r="CA563" s="17"/>
      <c r="CB563" s="17"/>
      <c r="CC563" s="17"/>
      <c r="CD563" s="17"/>
      <c r="CE563" s="55"/>
    </row>
    <row r="564" spans="1:83" ht="48" customHeight="1">
      <c r="A564" s="143"/>
      <c r="B564" s="144"/>
      <c r="C564" s="144"/>
      <c r="D564" s="145"/>
      <c r="E564" s="143"/>
      <c r="F564" s="144"/>
      <c r="G564" s="144"/>
      <c r="H564" s="144"/>
      <c r="I564" s="144"/>
      <c r="J564" s="144"/>
      <c r="K564" s="144"/>
      <c r="L564" s="144"/>
      <c r="M564" s="144"/>
      <c r="N564" s="144"/>
      <c r="O564" s="145"/>
      <c r="P564" s="143"/>
      <c r="Q564" s="144"/>
      <c r="R564" s="144"/>
      <c r="S564" s="144"/>
      <c r="T564" s="144"/>
      <c r="U564" s="144"/>
      <c r="V564" s="144"/>
      <c r="W564" s="144"/>
      <c r="X564" s="144"/>
      <c r="Y564" s="145"/>
      <c r="Z564" s="113" t="s">
        <v>83</v>
      </c>
      <c r="AA564" s="113"/>
      <c r="AB564" s="113"/>
      <c r="AC564" s="113"/>
      <c r="AD564" s="113"/>
      <c r="AE564" s="113"/>
      <c r="AF564" s="113"/>
      <c r="AG564" s="113"/>
      <c r="AH564" s="113"/>
      <c r="AI564" s="113"/>
      <c r="AJ564" s="113"/>
      <c r="AK564" s="113"/>
      <c r="AL564" s="113"/>
      <c r="AM564" s="125"/>
      <c r="AN564" s="126"/>
      <c r="AO564" s="126"/>
      <c r="AP564" s="126"/>
      <c r="AQ564" s="126"/>
      <c r="AR564" s="127"/>
      <c r="AS564" s="40"/>
      <c r="AT564" s="40"/>
      <c r="AU564" s="40"/>
      <c r="AV564" s="40"/>
      <c r="AW564" s="97">
        <f t="shared" si="0"/>
        <v>20</v>
      </c>
      <c r="AX564" s="98"/>
      <c r="AY564" s="98"/>
      <c r="AZ564" s="98"/>
      <c r="BA564" s="98"/>
      <c r="BB564" s="99"/>
      <c r="BC564" s="97">
        <v>18</v>
      </c>
      <c r="BD564" s="98"/>
      <c r="BE564" s="98"/>
      <c r="BF564" s="98"/>
      <c r="BG564" s="98"/>
      <c r="BH564" s="99"/>
      <c r="BI564" s="94" t="s">
        <v>111</v>
      </c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6"/>
      <c r="CA564" s="54"/>
      <c r="CB564" s="17"/>
      <c r="CC564" s="17"/>
      <c r="CD564" s="17"/>
      <c r="CE564" s="55"/>
    </row>
    <row r="565" spans="1:83" ht="48.75" customHeight="1">
      <c r="A565" s="143"/>
      <c r="B565" s="144"/>
      <c r="C565" s="144"/>
      <c r="D565" s="145"/>
      <c r="E565" s="143"/>
      <c r="F565" s="144"/>
      <c r="G565" s="144"/>
      <c r="H565" s="144"/>
      <c r="I565" s="144"/>
      <c r="J565" s="144"/>
      <c r="K565" s="144"/>
      <c r="L565" s="144"/>
      <c r="M565" s="144"/>
      <c r="N565" s="144"/>
      <c r="O565" s="145"/>
      <c r="P565" s="143"/>
      <c r="Q565" s="144"/>
      <c r="R565" s="144"/>
      <c r="S565" s="144"/>
      <c r="T565" s="144"/>
      <c r="U565" s="144"/>
      <c r="V565" s="144"/>
      <c r="W565" s="144"/>
      <c r="X565" s="144"/>
      <c r="Y565" s="145"/>
      <c r="Z565" s="113" t="s">
        <v>109</v>
      </c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  <c r="AK565" s="113"/>
      <c r="AL565" s="113"/>
      <c r="AM565" s="125"/>
      <c r="AN565" s="126"/>
      <c r="AO565" s="126"/>
      <c r="AP565" s="126"/>
      <c r="AQ565" s="126"/>
      <c r="AR565" s="127"/>
      <c r="AS565" s="40"/>
      <c r="AT565" s="40"/>
      <c r="AU565" s="40"/>
      <c r="AV565" s="40"/>
      <c r="AW565" s="97">
        <f t="shared" si="0"/>
        <v>20</v>
      </c>
      <c r="AX565" s="98"/>
      <c r="AY565" s="98"/>
      <c r="AZ565" s="98"/>
      <c r="BA565" s="98"/>
      <c r="BB565" s="99"/>
      <c r="BC565" s="97">
        <v>18</v>
      </c>
      <c r="BD565" s="98"/>
      <c r="BE565" s="98"/>
      <c r="BF565" s="98"/>
      <c r="BG565" s="98"/>
      <c r="BH565" s="99"/>
      <c r="BI565" s="94" t="s">
        <v>111</v>
      </c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6"/>
      <c r="CA565" s="54"/>
      <c r="CB565" s="17"/>
      <c r="CC565" s="17"/>
      <c r="CD565" s="17"/>
      <c r="CE565" s="55"/>
    </row>
    <row r="566" spans="1:83" ht="52.5" customHeight="1">
      <c r="A566" s="143"/>
      <c r="B566" s="144"/>
      <c r="C566" s="144"/>
      <c r="D566" s="145"/>
      <c r="E566" s="143"/>
      <c r="F566" s="144"/>
      <c r="G566" s="144"/>
      <c r="H566" s="144"/>
      <c r="I566" s="144"/>
      <c r="J566" s="144"/>
      <c r="K566" s="144"/>
      <c r="L566" s="144"/>
      <c r="M566" s="144"/>
      <c r="N566" s="144"/>
      <c r="O566" s="145"/>
      <c r="P566" s="143"/>
      <c r="Q566" s="144"/>
      <c r="R566" s="144"/>
      <c r="S566" s="144"/>
      <c r="T566" s="144"/>
      <c r="U566" s="144"/>
      <c r="V566" s="144"/>
      <c r="W566" s="144"/>
      <c r="X566" s="144"/>
      <c r="Y566" s="145"/>
      <c r="Z566" s="113" t="s">
        <v>77</v>
      </c>
      <c r="AA566" s="113"/>
      <c r="AB566" s="113"/>
      <c r="AC566" s="113"/>
      <c r="AD566" s="113"/>
      <c r="AE566" s="113"/>
      <c r="AF566" s="113"/>
      <c r="AG566" s="113"/>
      <c r="AH566" s="113"/>
      <c r="AI566" s="113"/>
      <c r="AJ566" s="113"/>
      <c r="AK566" s="113"/>
      <c r="AL566" s="113"/>
      <c r="AM566" s="125"/>
      <c r="AN566" s="126"/>
      <c r="AO566" s="126"/>
      <c r="AP566" s="126"/>
      <c r="AQ566" s="126"/>
      <c r="AR566" s="127"/>
      <c r="AS566" s="40"/>
      <c r="AT566" s="40"/>
      <c r="AU566" s="40"/>
      <c r="AV566" s="40"/>
      <c r="AW566" s="97">
        <f t="shared" si="0"/>
        <v>20</v>
      </c>
      <c r="AX566" s="98"/>
      <c r="AY566" s="98"/>
      <c r="AZ566" s="98"/>
      <c r="BA566" s="98"/>
      <c r="BB566" s="99"/>
      <c r="BC566" s="97">
        <v>18</v>
      </c>
      <c r="BD566" s="98"/>
      <c r="BE566" s="98"/>
      <c r="BF566" s="98"/>
      <c r="BG566" s="98"/>
      <c r="BH566" s="99"/>
      <c r="BI566" s="94" t="s">
        <v>111</v>
      </c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6"/>
      <c r="CA566" s="17"/>
      <c r="CB566" s="17"/>
      <c r="CC566" s="17"/>
      <c r="CD566" s="17"/>
      <c r="CE566" s="55"/>
    </row>
    <row r="567" spans="1:83" ht="49.5" customHeight="1">
      <c r="A567" s="143"/>
      <c r="B567" s="144"/>
      <c r="C567" s="144"/>
      <c r="D567" s="145"/>
      <c r="E567" s="143"/>
      <c r="F567" s="144"/>
      <c r="G567" s="144"/>
      <c r="H567" s="144"/>
      <c r="I567" s="144"/>
      <c r="J567" s="144"/>
      <c r="K567" s="144"/>
      <c r="L567" s="144"/>
      <c r="M567" s="144"/>
      <c r="N567" s="144"/>
      <c r="O567" s="145"/>
      <c r="P567" s="143"/>
      <c r="Q567" s="144"/>
      <c r="R567" s="144"/>
      <c r="S567" s="144"/>
      <c r="T567" s="144"/>
      <c r="U567" s="144"/>
      <c r="V567" s="144"/>
      <c r="W567" s="144"/>
      <c r="X567" s="144"/>
      <c r="Y567" s="145"/>
      <c r="Z567" s="113" t="s">
        <v>78</v>
      </c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  <c r="AK567" s="113"/>
      <c r="AL567" s="113"/>
      <c r="AM567" s="125"/>
      <c r="AN567" s="126"/>
      <c r="AO567" s="126"/>
      <c r="AP567" s="126"/>
      <c r="AQ567" s="126"/>
      <c r="AR567" s="127"/>
      <c r="AS567" s="33"/>
      <c r="AT567" s="34"/>
      <c r="AU567" s="34"/>
      <c r="AV567" s="34"/>
      <c r="AW567" s="97">
        <f t="shared" si="0"/>
        <v>20</v>
      </c>
      <c r="AX567" s="98"/>
      <c r="AY567" s="98"/>
      <c r="AZ567" s="98"/>
      <c r="BA567" s="98"/>
      <c r="BB567" s="99"/>
      <c r="BC567" s="97">
        <v>18</v>
      </c>
      <c r="BD567" s="98"/>
      <c r="BE567" s="98"/>
      <c r="BF567" s="98"/>
      <c r="BG567" s="98"/>
      <c r="BH567" s="99"/>
      <c r="BI567" s="94" t="s">
        <v>111</v>
      </c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6"/>
      <c r="CA567" s="10"/>
      <c r="CB567" s="10"/>
      <c r="CC567" s="10"/>
      <c r="CD567" s="10"/>
      <c r="CE567" s="15"/>
    </row>
    <row r="568" spans="1:83" ht="18.75" customHeight="1">
      <c r="A568" s="143"/>
      <c r="B568" s="144"/>
      <c r="C568" s="144"/>
      <c r="D568" s="145"/>
      <c r="E568" s="143"/>
      <c r="F568" s="144"/>
      <c r="G568" s="144"/>
      <c r="H568" s="144"/>
      <c r="I568" s="144"/>
      <c r="J568" s="144"/>
      <c r="K568" s="144"/>
      <c r="L568" s="144"/>
      <c r="M568" s="144"/>
      <c r="N568" s="144"/>
      <c r="O568" s="145"/>
      <c r="P568" s="143"/>
      <c r="Q568" s="144"/>
      <c r="R568" s="144"/>
      <c r="S568" s="144"/>
      <c r="T568" s="144"/>
      <c r="U568" s="144"/>
      <c r="V568" s="144"/>
      <c r="W568" s="144"/>
      <c r="X568" s="144"/>
      <c r="Y568" s="145"/>
      <c r="Z568" s="146" t="s">
        <v>79</v>
      </c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7"/>
      <c r="AM568" s="150"/>
      <c r="AN568" s="151"/>
      <c r="AO568" s="151"/>
      <c r="AP568" s="151"/>
      <c r="AQ568" s="151"/>
      <c r="AR568" s="152"/>
      <c r="AS568" s="128"/>
      <c r="AT568" s="129"/>
      <c r="AU568" s="129"/>
      <c r="AV568" s="130"/>
      <c r="AW568" s="140"/>
      <c r="AX568" s="141"/>
      <c r="AY568" s="141"/>
      <c r="AZ568" s="141"/>
      <c r="BA568" s="141"/>
      <c r="BB568" s="142"/>
      <c r="BC568" s="140"/>
      <c r="BD568" s="141"/>
      <c r="BE568" s="141"/>
      <c r="BF568" s="141"/>
      <c r="BG568" s="141"/>
      <c r="BH568" s="142"/>
      <c r="BI568" s="140"/>
      <c r="BJ568" s="141"/>
      <c r="BK568" s="141"/>
      <c r="BL568" s="141"/>
      <c r="BM568" s="141"/>
      <c r="BN568" s="141"/>
      <c r="BO568" s="141"/>
      <c r="BP568" s="141"/>
      <c r="BQ568" s="141"/>
      <c r="BR568" s="141"/>
      <c r="BS568" s="141"/>
      <c r="BT568" s="141"/>
      <c r="BU568" s="141"/>
      <c r="BV568" s="141"/>
      <c r="BW568" s="141"/>
      <c r="BX568" s="141"/>
      <c r="BY568" s="141"/>
      <c r="BZ568" s="142"/>
      <c r="CA568" s="131"/>
      <c r="CB568" s="132"/>
      <c r="CC568" s="132"/>
      <c r="CD568" s="132"/>
      <c r="CE568" s="133"/>
    </row>
    <row r="569" spans="1:83" ht="16.5" customHeight="1">
      <c r="A569" s="143"/>
      <c r="B569" s="144"/>
      <c r="C569" s="144"/>
      <c r="D569" s="145"/>
      <c r="E569" s="143"/>
      <c r="F569" s="144"/>
      <c r="G569" s="144"/>
      <c r="H569" s="144"/>
      <c r="I569" s="144"/>
      <c r="J569" s="144"/>
      <c r="K569" s="144"/>
      <c r="L569" s="144"/>
      <c r="M569" s="144"/>
      <c r="N569" s="144"/>
      <c r="O569" s="145"/>
      <c r="P569" s="143"/>
      <c r="Q569" s="144"/>
      <c r="R569" s="144"/>
      <c r="S569" s="144"/>
      <c r="T569" s="144"/>
      <c r="U569" s="144"/>
      <c r="V569" s="144"/>
      <c r="W569" s="144"/>
      <c r="X569" s="144"/>
      <c r="Y569" s="145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9"/>
      <c r="AM569" s="153"/>
      <c r="AN569" s="154"/>
      <c r="AO569" s="154"/>
      <c r="AP569" s="154"/>
      <c r="AQ569" s="154"/>
      <c r="AR569" s="155"/>
      <c r="AS569" s="137"/>
      <c r="AT569" s="138"/>
      <c r="AU569" s="138"/>
      <c r="AV569" s="139"/>
      <c r="AW569" s="109"/>
      <c r="AX569" s="110"/>
      <c r="AY569" s="110"/>
      <c r="AZ569" s="110"/>
      <c r="BA569" s="110"/>
      <c r="BB569" s="111"/>
      <c r="BC569" s="109"/>
      <c r="BD569" s="110"/>
      <c r="BE569" s="110"/>
      <c r="BF569" s="110"/>
      <c r="BG569" s="110"/>
      <c r="BH569" s="111"/>
      <c r="BI569" s="109"/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1"/>
      <c r="CA569" s="134"/>
      <c r="CB569" s="135"/>
      <c r="CC569" s="135"/>
      <c r="CD569" s="135"/>
      <c r="CE569" s="136"/>
    </row>
    <row r="570" spans="1:83" ht="41.25" customHeight="1">
      <c r="A570" s="143"/>
      <c r="B570" s="144"/>
      <c r="C570" s="144"/>
      <c r="D570" s="145"/>
      <c r="E570" s="143"/>
      <c r="F570" s="144"/>
      <c r="G570" s="144"/>
      <c r="H570" s="144"/>
      <c r="I570" s="144"/>
      <c r="J570" s="144"/>
      <c r="K570" s="144"/>
      <c r="L570" s="144"/>
      <c r="M570" s="144"/>
      <c r="N570" s="144"/>
      <c r="O570" s="145"/>
      <c r="P570" s="143"/>
      <c r="Q570" s="144"/>
      <c r="R570" s="144"/>
      <c r="S570" s="144"/>
      <c r="T570" s="144"/>
      <c r="U570" s="144"/>
      <c r="V570" s="144"/>
      <c r="W570" s="144"/>
      <c r="X570" s="144"/>
      <c r="Y570" s="145"/>
      <c r="Z570" s="113" t="s">
        <v>74</v>
      </c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  <c r="AK570" s="113"/>
      <c r="AL570" s="113"/>
      <c r="AM570" s="125"/>
      <c r="AN570" s="126"/>
      <c r="AO570" s="126"/>
      <c r="AP570" s="126"/>
      <c r="AQ570" s="126"/>
      <c r="AR570" s="127"/>
      <c r="AS570" s="33"/>
      <c r="AT570" s="34"/>
      <c r="AU570" s="34"/>
      <c r="AV570" s="35"/>
      <c r="AW570" s="97">
        <v>20</v>
      </c>
      <c r="AX570" s="98"/>
      <c r="AY570" s="98"/>
      <c r="AZ570" s="98"/>
      <c r="BA570" s="98"/>
      <c r="BB570" s="99"/>
      <c r="BC570" s="97">
        <v>16</v>
      </c>
      <c r="BD570" s="98"/>
      <c r="BE570" s="98"/>
      <c r="BF570" s="98"/>
      <c r="BG570" s="98"/>
      <c r="BH570" s="99"/>
      <c r="BI570" s="94" t="s">
        <v>111</v>
      </c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6"/>
      <c r="CA570" s="43"/>
      <c r="CB570" s="43"/>
      <c r="CC570" s="43"/>
      <c r="CD570" s="43"/>
      <c r="CE570" s="44"/>
    </row>
    <row r="571" spans="1:83" ht="39.75" customHeight="1">
      <c r="A571" s="143"/>
      <c r="B571" s="144"/>
      <c r="C571" s="144"/>
      <c r="D571" s="145"/>
      <c r="E571" s="143"/>
      <c r="F571" s="144"/>
      <c r="G571" s="144"/>
      <c r="H571" s="144"/>
      <c r="I571" s="144"/>
      <c r="J571" s="144"/>
      <c r="K571" s="144"/>
      <c r="L571" s="144"/>
      <c r="M571" s="144"/>
      <c r="N571" s="144"/>
      <c r="O571" s="145"/>
      <c r="P571" s="143"/>
      <c r="Q571" s="144"/>
      <c r="R571" s="144"/>
      <c r="S571" s="144"/>
      <c r="T571" s="144"/>
      <c r="U571" s="144"/>
      <c r="V571" s="144"/>
      <c r="W571" s="144"/>
      <c r="X571" s="144"/>
      <c r="Y571" s="145"/>
      <c r="Z571" s="113" t="s">
        <v>82</v>
      </c>
      <c r="AA571" s="113"/>
      <c r="AB571" s="113"/>
      <c r="AC571" s="113"/>
      <c r="AD571" s="113"/>
      <c r="AE571" s="113"/>
      <c r="AF571" s="113"/>
      <c r="AG571" s="113"/>
      <c r="AH571" s="113"/>
      <c r="AI571" s="113"/>
      <c r="AJ571" s="113"/>
      <c r="AK571" s="113"/>
      <c r="AL571" s="113"/>
      <c r="AM571" s="125"/>
      <c r="AN571" s="126"/>
      <c r="AO571" s="126"/>
      <c r="AP571" s="126"/>
      <c r="AQ571" s="126"/>
      <c r="AR571" s="127"/>
      <c r="AS571" s="33"/>
      <c r="AT571" s="34"/>
      <c r="AU571" s="34"/>
      <c r="AV571" s="35"/>
      <c r="AW571" s="97">
        <v>20</v>
      </c>
      <c r="AX571" s="98"/>
      <c r="AY571" s="98"/>
      <c r="AZ571" s="98"/>
      <c r="BA571" s="98"/>
      <c r="BB571" s="99"/>
      <c r="BC571" s="97">
        <v>16</v>
      </c>
      <c r="BD571" s="98"/>
      <c r="BE571" s="98"/>
      <c r="BF571" s="98"/>
      <c r="BG571" s="98"/>
      <c r="BH571" s="99"/>
      <c r="BI571" s="94" t="s">
        <v>111</v>
      </c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6"/>
      <c r="CA571" s="43"/>
      <c r="CB571" s="43"/>
      <c r="CC571" s="43"/>
      <c r="CD571" s="43"/>
      <c r="CE571" s="44"/>
    </row>
    <row r="572" spans="1:83" ht="39.75" customHeight="1">
      <c r="A572" s="143"/>
      <c r="B572" s="144"/>
      <c r="C572" s="144"/>
      <c r="D572" s="145"/>
      <c r="E572" s="143"/>
      <c r="F572" s="144"/>
      <c r="G572" s="144"/>
      <c r="H572" s="144"/>
      <c r="I572" s="144"/>
      <c r="J572" s="144"/>
      <c r="K572" s="144"/>
      <c r="L572" s="144"/>
      <c r="M572" s="144"/>
      <c r="N572" s="144"/>
      <c r="O572" s="145"/>
      <c r="P572" s="143"/>
      <c r="Q572" s="144"/>
      <c r="R572" s="144"/>
      <c r="S572" s="144"/>
      <c r="T572" s="144"/>
      <c r="U572" s="144"/>
      <c r="V572" s="144"/>
      <c r="W572" s="144"/>
      <c r="X572" s="144"/>
      <c r="Y572" s="145"/>
      <c r="Z572" s="113" t="s">
        <v>83</v>
      </c>
      <c r="AA572" s="113"/>
      <c r="AB572" s="113"/>
      <c r="AC572" s="113"/>
      <c r="AD572" s="113"/>
      <c r="AE572" s="113"/>
      <c r="AF572" s="113"/>
      <c r="AG572" s="113"/>
      <c r="AH572" s="113"/>
      <c r="AI572" s="113"/>
      <c r="AJ572" s="113"/>
      <c r="AK572" s="113"/>
      <c r="AL572" s="113"/>
      <c r="AM572" s="125"/>
      <c r="AN572" s="126"/>
      <c r="AO572" s="126"/>
      <c r="AP572" s="126"/>
      <c r="AQ572" s="126"/>
      <c r="AR572" s="127"/>
      <c r="AS572" s="33"/>
      <c r="AT572" s="34"/>
      <c r="AU572" s="34"/>
      <c r="AV572" s="35"/>
      <c r="AW572" s="97">
        <v>20</v>
      </c>
      <c r="AX572" s="98"/>
      <c r="AY572" s="98"/>
      <c r="AZ572" s="98"/>
      <c r="BA572" s="98"/>
      <c r="BB572" s="99"/>
      <c r="BC572" s="97">
        <v>16</v>
      </c>
      <c r="BD572" s="98"/>
      <c r="BE572" s="98"/>
      <c r="BF572" s="98"/>
      <c r="BG572" s="98"/>
      <c r="BH572" s="99"/>
      <c r="BI572" s="94" t="s">
        <v>111</v>
      </c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6"/>
      <c r="CA572" s="54"/>
      <c r="CB572" s="17"/>
      <c r="CC572" s="17"/>
      <c r="CD572" s="17"/>
      <c r="CE572" s="55"/>
    </row>
    <row r="573" spans="1:83" ht="39.75" customHeight="1">
      <c r="A573" s="143"/>
      <c r="B573" s="144"/>
      <c r="C573" s="144"/>
      <c r="D573" s="145"/>
      <c r="E573" s="143"/>
      <c r="F573" s="144"/>
      <c r="G573" s="144"/>
      <c r="H573" s="144"/>
      <c r="I573" s="144"/>
      <c r="J573" s="144"/>
      <c r="K573" s="144"/>
      <c r="L573" s="144"/>
      <c r="M573" s="144"/>
      <c r="N573" s="144"/>
      <c r="O573" s="145"/>
      <c r="P573" s="143"/>
      <c r="Q573" s="144"/>
      <c r="R573" s="144"/>
      <c r="S573" s="144"/>
      <c r="T573" s="144"/>
      <c r="U573" s="144"/>
      <c r="V573" s="144"/>
      <c r="W573" s="144"/>
      <c r="X573" s="144"/>
      <c r="Y573" s="145"/>
      <c r="Z573" s="113" t="s">
        <v>109</v>
      </c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  <c r="AK573" s="113"/>
      <c r="AL573" s="113"/>
      <c r="AM573" s="125"/>
      <c r="AN573" s="126"/>
      <c r="AO573" s="126"/>
      <c r="AP573" s="126"/>
      <c r="AQ573" s="126"/>
      <c r="AR573" s="127"/>
      <c r="AS573" s="33"/>
      <c r="AT573" s="34"/>
      <c r="AU573" s="34"/>
      <c r="AV573" s="35"/>
      <c r="AW573" s="97">
        <v>20</v>
      </c>
      <c r="AX573" s="98"/>
      <c r="AY573" s="98"/>
      <c r="AZ573" s="98"/>
      <c r="BA573" s="98"/>
      <c r="BB573" s="99"/>
      <c r="BC573" s="97">
        <v>16</v>
      </c>
      <c r="BD573" s="98"/>
      <c r="BE573" s="98"/>
      <c r="BF573" s="98"/>
      <c r="BG573" s="98"/>
      <c r="BH573" s="99"/>
      <c r="BI573" s="94" t="s">
        <v>111</v>
      </c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6"/>
      <c r="CA573" s="43"/>
      <c r="CB573" s="43"/>
      <c r="CC573" s="43"/>
      <c r="CD573" s="43"/>
      <c r="CE573" s="44"/>
    </row>
    <row r="574" spans="1:83" ht="58.5" customHeight="1">
      <c r="A574" s="143"/>
      <c r="B574" s="144"/>
      <c r="C574" s="144"/>
      <c r="D574" s="145"/>
      <c r="E574" s="143"/>
      <c r="F574" s="144"/>
      <c r="G574" s="144"/>
      <c r="H574" s="144"/>
      <c r="I574" s="144"/>
      <c r="J574" s="144"/>
      <c r="K574" s="144"/>
      <c r="L574" s="144"/>
      <c r="M574" s="144"/>
      <c r="N574" s="144"/>
      <c r="O574" s="145"/>
      <c r="P574" s="143"/>
      <c r="Q574" s="144"/>
      <c r="R574" s="144"/>
      <c r="S574" s="144"/>
      <c r="T574" s="144"/>
      <c r="U574" s="144"/>
      <c r="V574" s="144"/>
      <c r="W574" s="144"/>
      <c r="X574" s="144"/>
      <c r="Y574" s="145"/>
      <c r="Z574" s="113" t="s">
        <v>78</v>
      </c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  <c r="AK574" s="113"/>
      <c r="AL574" s="113"/>
      <c r="AM574" s="125"/>
      <c r="AN574" s="126"/>
      <c r="AO574" s="126"/>
      <c r="AP574" s="126"/>
      <c r="AQ574" s="126"/>
      <c r="AR574" s="127"/>
      <c r="AS574" s="33"/>
      <c r="AT574" s="34"/>
      <c r="AU574" s="34"/>
      <c r="AV574" s="34"/>
      <c r="AW574" s="97">
        <v>10</v>
      </c>
      <c r="AX574" s="98"/>
      <c r="AY574" s="98"/>
      <c r="AZ574" s="98"/>
      <c r="BA574" s="98"/>
      <c r="BB574" s="99"/>
      <c r="BC574" s="97">
        <v>16</v>
      </c>
      <c r="BD574" s="98"/>
      <c r="BE574" s="98"/>
      <c r="BF574" s="98"/>
      <c r="BG574" s="98"/>
      <c r="BH574" s="99"/>
      <c r="BI574" s="94" t="s">
        <v>139</v>
      </c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6"/>
      <c r="CA574" s="10"/>
      <c r="CB574" s="10"/>
      <c r="CC574" s="10"/>
      <c r="CD574" s="10"/>
      <c r="CE574" s="15"/>
    </row>
    <row r="575" spans="1:83" ht="24" customHeight="1">
      <c r="A575" s="143"/>
      <c r="B575" s="144"/>
      <c r="C575" s="144"/>
      <c r="D575" s="145"/>
      <c r="E575" s="143"/>
      <c r="F575" s="144"/>
      <c r="G575" s="144"/>
      <c r="H575" s="144"/>
      <c r="I575" s="144"/>
      <c r="J575" s="144"/>
      <c r="K575" s="144"/>
      <c r="L575" s="144"/>
      <c r="M575" s="144"/>
      <c r="N575" s="144"/>
      <c r="O575" s="145"/>
      <c r="P575" s="143"/>
      <c r="Q575" s="144"/>
      <c r="R575" s="144"/>
      <c r="S575" s="144"/>
      <c r="T575" s="144"/>
      <c r="U575" s="144"/>
      <c r="V575" s="144"/>
      <c r="W575" s="144"/>
      <c r="X575" s="144"/>
      <c r="Y575" s="145"/>
      <c r="Z575" s="146" t="s">
        <v>80</v>
      </c>
      <c r="AA575" s="146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7"/>
      <c r="AM575" s="106"/>
      <c r="AN575" s="107"/>
      <c r="AO575" s="107"/>
      <c r="AP575" s="107"/>
      <c r="AQ575" s="107"/>
      <c r="AR575" s="108"/>
      <c r="AS575" s="128"/>
      <c r="AT575" s="129"/>
      <c r="AU575" s="129"/>
      <c r="AV575" s="130"/>
      <c r="AW575" s="140"/>
      <c r="AX575" s="141"/>
      <c r="AY575" s="141"/>
      <c r="AZ575" s="141"/>
      <c r="BA575" s="141"/>
      <c r="BB575" s="142"/>
      <c r="BC575" s="140"/>
      <c r="BD575" s="141"/>
      <c r="BE575" s="141"/>
      <c r="BF575" s="141"/>
      <c r="BG575" s="141"/>
      <c r="BH575" s="142"/>
      <c r="BI575" s="140"/>
      <c r="BJ575" s="141"/>
      <c r="BK575" s="141"/>
      <c r="BL575" s="141"/>
      <c r="BM575" s="141"/>
      <c r="BN575" s="141"/>
      <c r="BO575" s="141"/>
      <c r="BP575" s="141"/>
      <c r="BQ575" s="141"/>
      <c r="BR575" s="141"/>
      <c r="BS575" s="141"/>
      <c r="BT575" s="141"/>
      <c r="BU575" s="141"/>
      <c r="BV575" s="141"/>
      <c r="BW575" s="141"/>
      <c r="BX575" s="141"/>
      <c r="BY575" s="141"/>
      <c r="BZ575" s="142"/>
      <c r="CA575" s="131"/>
      <c r="CB575" s="132"/>
      <c r="CC575" s="132"/>
      <c r="CD575" s="132"/>
      <c r="CE575" s="133"/>
    </row>
    <row r="576" spans="1:83" ht="24" customHeight="1">
      <c r="A576" s="143"/>
      <c r="B576" s="144"/>
      <c r="C576" s="144"/>
      <c r="D576" s="145"/>
      <c r="E576" s="143"/>
      <c r="F576" s="144"/>
      <c r="G576" s="144"/>
      <c r="H576" s="144"/>
      <c r="I576" s="144"/>
      <c r="J576" s="144"/>
      <c r="K576" s="144"/>
      <c r="L576" s="144"/>
      <c r="M576" s="144"/>
      <c r="N576" s="144"/>
      <c r="O576" s="145"/>
      <c r="P576" s="143"/>
      <c r="Q576" s="144"/>
      <c r="R576" s="144"/>
      <c r="S576" s="144"/>
      <c r="T576" s="144"/>
      <c r="U576" s="144"/>
      <c r="V576" s="144"/>
      <c r="W576" s="144"/>
      <c r="X576" s="144"/>
      <c r="Y576" s="145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9"/>
      <c r="AM576" s="112"/>
      <c r="AN576" s="113"/>
      <c r="AO576" s="113"/>
      <c r="AP576" s="113"/>
      <c r="AQ576" s="113"/>
      <c r="AR576" s="114"/>
      <c r="AS576" s="137"/>
      <c r="AT576" s="138"/>
      <c r="AU576" s="138"/>
      <c r="AV576" s="139"/>
      <c r="AW576" s="109"/>
      <c r="AX576" s="110"/>
      <c r="AY576" s="110"/>
      <c r="AZ576" s="110"/>
      <c r="BA576" s="110"/>
      <c r="BB576" s="111"/>
      <c r="BC576" s="109"/>
      <c r="BD576" s="110"/>
      <c r="BE576" s="110"/>
      <c r="BF576" s="110"/>
      <c r="BG576" s="110"/>
      <c r="BH576" s="111"/>
      <c r="BI576" s="109"/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1"/>
      <c r="CA576" s="134"/>
      <c r="CB576" s="135"/>
      <c r="CC576" s="135"/>
      <c r="CD576" s="135"/>
      <c r="CE576" s="136"/>
    </row>
    <row r="577" spans="1:83" ht="36.75" customHeight="1">
      <c r="A577" s="143"/>
      <c r="B577" s="144"/>
      <c r="C577" s="144"/>
      <c r="D577" s="145"/>
      <c r="E577" s="143"/>
      <c r="F577" s="144"/>
      <c r="G577" s="144"/>
      <c r="H577" s="144"/>
      <c r="I577" s="144"/>
      <c r="J577" s="144"/>
      <c r="K577" s="144"/>
      <c r="L577" s="144"/>
      <c r="M577" s="144"/>
      <c r="N577" s="144"/>
      <c r="O577" s="145"/>
      <c r="P577" s="143"/>
      <c r="Q577" s="144"/>
      <c r="R577" s="144"/>
      <c r="S577" s="144"/>
      <c r="T577" s="144"/>
      <c r="U577" s="144"/>
      <c r="V577" s="144"/>
      <c r="W577" s="144"/>
      <c r="X577" s="144"/>
      <c r="Y577" s="145"/>
      <c r="Z577" s="113" t="s">
        <v>74</v>
      </c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  <c r="AK577" s="113"/>
      <c r="AL577" s="113"/>
      <c r="AM577" s="125"/>
      <c r="AN577" s="126"/>
      <c r="AO577" s="126"/>
      <c r="AP577" s="126"/>
      <c r="AQ577" s="126"/>
      <c r="AR577" s="127"/>
      <c r="AS577" s="33"/>
      <c r="AT577" s="34"/>
      <c r="AU577" s="34"/>
      <c r="AV577" s="35"/>
      <c r="AW577" s="97">
        <v>90</v>
      </c>
      <c r="AX577" s="98"/>
      <c r="AY577" s="98"/>
      <c r="AZ577" s="98"/>
      <c r="BA577" s="98"/>
      <c r="BB577" s="99"/>
      <c r="BC577" s="97">
        <v>87</v>
      </c>
      <c r="BD577" s="98"/>
      <c r="BE577" s="98"/>
      <c r="BF577" s="98"/>
      <c r="BG577" s="98"/>
      <c r="BH577" s="99"/>
      <c r="BI577" s="94" t="s">
        <v>111</v>
      </c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6"/>
      <c r="CA577" s="54"/>
      <c r="CB577" s="17"/>
      <c r="CC577" s="17"/>
      <c r="CD577" s="17"/>
      <c r="CE577" s="55"/>
    </row>
    <row r="578" spans="1:83" ht="33.75" customHeight="1">
      <c r="A578" s="143"/>
      <c r="B578" s="144"/>
      <c r="C578" s="144"/>
      <c r="D578" s="145"/>
      <c r="E578" s="143"/>
      <c r="F578" s="144"/>
      <c r="G578" s="144"/>
      <c r="H578" s="144"/>
      <c r="I578" s="144"/>
      <c r="J578" s="144"/>
      <c r="K578" s="144"/>
      <c r="L578" s="144"/>
      <c r="M578" s="144"/>
      <c r="N578" s="144"/>
      <c r="O578" s="145"/>
      <c r="P578" s="143"/>
      <c r="Q578" s="144"/>
      <c r="R578" s="144"/>
      <c r="S578" s="144"/>
      <c r="T578" s="144"/>
      <c r="U578" s="144"/>
      <c r="V578" s="144"/>
      <c r="W578" s="144"/>
      <c r="X578" s="144"/>
      <c r="Y578" s="145"/>
      <c r="Z578" s="113" t="s">
        <v>82</v>
      </c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  <c r="AK578" s="113"/>
      <c r="AL578" s="113"/>
      <c r="AM578" s="125"/>
      <c r="AN578" s="126"/>
      <c r="AO578" s="126"/>
      <c r="AP578" s="126"/>
      <c r="AQ578" s="126"/>
      <c r="AR578" s="127"/>
      <c r="AS578" s="33"/>
      <c r="AT578" s="34"/>
      <c r="AU578" s="34"/>
      <c r="AV578" s="35"/>
      <c r="AW578" s="97">
        <v>90</v>
      </c>
      <c r="AX578" s="98"/>
      <c r="AY578" s="98"/>
      <c r="AZ578" s="98"/>
      <c r="BA578" s="98"/>
      <c r="BB578" s="99"/>
      <c r="BC578" s="97">
        <v>84</v>
      </c>
      <c r="BD578" s="98"/>
      <c r="BE578" s="98"/>
      <c r="BF578" s="98"/>
      <c r="BG578" s="98"/>
      <c r="BH578" s="99"/>
      <c r="BI578" s="94" t="s">
        <v>111</v>
      </c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6"/>
      <c r="CA578" s="11"/>
      <c r="CB578" s="12"/>
      <c r="CC578" s="12"/>
      <c r="CD578" s="12"/>
      <c r="CE578" s="13"/>
    </row>
    <row r="579" spans="1:83" ht="39" customHeight="1">
      <c r="A579" s="143"/>
      <c r="B579" s="144"/>
      <c r="C579" s="144"/>
      <c r="D579" s="145"/>
      <c r="E579" s="143"/>
      <c r="F579" s="144"/>
      <c r="G579" s="144"/>
      <c r="H579" s="144"/>
      <c r="I579" s="144"/>
      <c r="J579" s="144"/>
      <c r="K579" s="144"/>
      <c r="L579" s="144"/>
      <c r="M579" s="144"/>
      <c r="N579" s="144"/>
      <c r="O579" s="145"/>
      <c r="P579" s="143"/>
      <c r="Q579" s="144"/>
      <c r="R579" s="144"/>
      <c r="S579" s="144"/>
      <c r="T579" s="144"/>
      <c r="U579" s="144"/>
      <c r="V579" s="144"/>
      <c r="W579" s="144"/>
      <c r="X579" s="144"/>
      <c r="Y579" s="145"/>
      <c r="Z579" s="113" t="s">
        <v>83</v>
      </c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  <c r="AK579" s="113"/>
      <c r="AL579" s="113"/>
      <c r="AM579" s="125"/>
      <c r="AN579" s="126"/>
      <c r="AO579" s="126"/>
      <c r="AP579" s="126"/>
      <c r="AQ579" s="126"/>
      <c r="AR579" s="127"/>
      <c r="AS579" s="33"/>
      <c r="AT579" s="34"/>
      <c r="AU579" s="34"/>
      <c r="AV579" s="35"/>
      <c r="AW579" s="97">
        <v>90</v>
      </c>
      <c r="AX579" s="98"/>
      <c r="AY579" s="98"/>
      <c r="AZ579" s="98"/>
      <c r="BA579" s="98"/>
      <c r="BB579" s="99"/>
      <c r="BC579" s="97">
        <v>84</v>
      </c>
      <c r="BD579" s="98"/>
      <c r="BE579" s="98"/>
      <c r="BF579" s="98"/>
      <c r="BG579" s="98"/>
      <c r="BH579" s="99"/>
      <c r="BI579" s="94" t="s">
        <v>111</v>
      </c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6"/>
      <c r="CA579" s="14"/>
      <c r="CB579" s="10"/>
      <c r="CC579" s="10"/>
      <c r="CD579" s="10"/>
      <c r="CE579" s="15"/>
    </row>
    <row r="580" spans="1:83" ht="41.25" customHeight="1">
      <c r="A580" s="143"/>
      <c r="B580" s="144"/>
      <c r="C580" s="144"/>
      <c r="D580" s="145"/>
      <c r="E580" s="143"/>
      <c r="F580" s="144"/>
      <c r="G580" s="144"/>
      <c r="H580" s="144"/>
      <c r="I580" s="144"/>
      <c r="J580" s="144"/>
      <c r="K580" s="144"/>
      <c r="L580" s="144"/>
      <c r="M580" s="144"/>
      <c r="N580" s="144"/>
      <c r="O580" s="145"/>
      <c r="P580" s="143"/>
      <c r="Q580" s="144"/>
      <c r="R580" s="144"/>
      <c r="S580" s="144"/>
      <c r="T580" s="144"/>
      <c r="U580" s="144"/>
      <c r="V580" s="144"/>
      <c r="W580" s="144"/>
      <c r="X580" s="144"/>
      <c r="Y580" s="145"/>
      <c r="Z580" s="113" t="s">
        <v>109</v>
      </c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  <c r="AK580" s="113"/>
      <c r="AL580" s="113"/>
      <c r="AM580" s="125"/>
      <c r="AN580" s="126"/>
      <c r="AO580" s="126"/>
      <c r="AP580" s="126"/>
      <c r="AQ580" s="126"/>
      <c r="AR580" s="127"/>
      <c r="AS580" s="33"/>
      <c r="AT580" s="34"/>
      <c r="AU580" s="34"/>
      <c r="AV580" s="35"/>
      <c r="AW580" s="97">
        <v>90</v>
      </c>
      <c r="AX580" s="98"/>
      <c r="AY580" s="98"/>
      <c r="AZ580" s="98"/>
      <c r="BA580" s="98"/>
      <c r="BB580" s="99"/>
      <c r="BC580" s="97">
        <v>84</v>
      </c>
      <c r="BD580" s="98"/>
      <c r="BE580" s="98"/>
      <c r="BF580" s="98"/>
      <c r="BG580" s="98"/>
      <c r="BH580" s="99"/>
      <c r="BI580" s="94" t="s">
        <v>111</v>
      </c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6"/>
      <c r="CA580" s="14"/>
      <c r="CB580" s="10"/>
      <c r="CC580" s="10"/>
      <c r="CD580" s="10"/>
      <c r="CE580" s="15"/>
    </row>
    <row r="581" spans="1:83" ht="39" customHeight="1">
      <c r="A581" s="143"/>
      <c r="B581" s="144"/>
      <c r="C581" s="144"/>
      <c r="D581" s="145"/>
      <c r="E581" s="143"/>
      <c r="F581" s="144"/>
      <c r="G581" s="144"/>
      <c r="H581" s="144"/>
      <c r="I581" s="144"/>
      <c r="J581" s="144"/>
      <c r="K581" s="144"/>
      <c r="L581" s="144"/>
      <c r="M581" s="144"/>
      <c r="N581" s="144"/>
      <c r="O581" s="145"/>
      <c r="P581" s="143"/>
      <c r="Q581" s="144"/>
      <c r="R581" s="144"/>
      <c r="S581" s="144"/>
      <c r="T581" s="144"/>
      <c r="U581" s="144"/>
      <c r="V581" s="144"/>
      <c r="W581" s="144"/>
      <c r="X581" s="144"/>
      <c r="Y581" s="145"/>
      <c r="Z581" s="113" t="s">
        <v>78</v>
      </c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  <c r="AK581" s="113"/>
      <c r="AL581" s="113"/>
      <c r="AM581" s="125"/>
      <c r="AN581" s="126"/>
      <c r="AO581" s="126"/>
      <c r="AP581" s="126"/>
      <c r="AQ581" s="126"/>
      <c r="AR581" s="127"/>
      <c r="AS581" s="27"/>
      <c r="AT581" s="28"/>
      <c r="AU581" s="28"/>
      <c r="AV581" s="29"/>
      <c r="AW581" s="97">
        <v>13</v>
      </c>
      <c r="AX581" s="98"/>
      <c r="AY581" s="98"/>
      <c r="AZ581" s="98"/>
      <c r="BA581" s="98"/>
      <c r="BB581" s="99"/>
      <c r="BC581" s="97">
        <v>4</v>
      </c>
      <c r="BD581" s="98"/>
      <c r="BE581" s="98"/>
      <c r="BF581" s="98"/>
      <c r="BG581" s="98"/>
      <c r="BH581" s="99"/>
      <c r="BI581" s="94" t="s">
        <v>111</v>
      </c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6"/>
      <c r="CA581" s="42"/>
      <c r="CB581" s="43"/>
      <c r="CC581" s="43"/>
      <c r="CD581" s="43"/>
      <c r="CE581" s="44"/>
    </row>
    <row r="582" spans="1:83" ht="102.75" customHeight="1">
      <c r="A582" s="143"/>
      <c r="B582" s="144"/>
      <c r="C582" s="144"/>
      <c r="D582" s="145"/>
      <c r="E582" s="143"/>
      <c r="F582" s="144"/>
      <c r="G582" s="144"/>
      <c r="H582" s="144"/>
      <c r="I582" s="144"/>
      <c r="J582" s="144"/>
      <c r="K582" s="144"/>
      <c r="L582" s="144"/>
      <c r="M582" s="144"/>
      <c r="N582" s="144"/>
      <c r="O582" s="145"/>
      <c r="P582" s="143"/>
      <c r="Q582" s="144"/>
      <c r="R582" s="144"/>
      <c r="S582" s="144"/>
      <c r="T582" s="144"/>
      <c r="U582" s="144"/>
      <c r="V582" s="144"/>
      <c r="W582" s="144"/>
      <c r="X582" s="144"/>
      <c r="Y582" s="145"/>
      <c r="Z582" s="124" t="s">
        <v>110</v>
      </c>
      <c r="AA582" s="124"/>
      <c r="AB582" s="124"/>
      <c r="AC582" s="124"/>
      <c r="AD582" s="124"/>
      <c r="AE582" s="124"/>
      <c r="AF582" s="124"/>
      <c r="AG582" s="124"/>
      <c r="AH582" s="124"/>
      <c r="AI582" s="124"/>
      <c r="AJ582" s="124"/>
      <c r="AK582" s="124"/>
      <c r="AL582" s="124"/>
      <c r="AM582" s="125"/>
      <c r="AN582" s="126"/>
      <c r="AO582" s="126"/>
      <c r="AP582" s="126"/>
      <c r="AQ582" s="126"/>
      <c r="AR582" s="127"/>
      <c r="AS582" s="128"/>
      <c r="AT582" s="129"/>
      <c r="AU582" s="129"/>
      <c r="AV582" s="130"/>
      <c r="AW582" s="97">
        <v>90</v>
      </c>
      <c r="AX582" s="98"/>
      <c r="AY582" s="98"/>
      <c r="AZ582" s="98"/>
      <c r="BA582" s="98"/>
      <c r="BB582" s="99"/>
      <c r="BC582" s="97">
        <v>84</v>
      </c>
      <c r="BD582" s="98"/>
      <c r="BE582" s="98"/>
      <c r="BF582" s="98"/>
      <c r="BG582" s="98"/>
      <c r="BH582" s="99"/>
      <c r="BI582" s="94" t="s">
        <v>111</v>
      </c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6"/>
      <c r="CA582" s="121"/>
      <c r="CB582" s="122"/>
      <c r="CC582" s="122"/>
      <c r="CD582" s="122"/>
      <c r="CE582" s="123"/>
    </row>
    <row r="583" spans="1:83" ht="50.25" customHeight="1">
      <c r="A583" s="143"/>
      <c r="B583" s="144"/>
      <c r="C583" s="144"/>
      <c r="D583" s="145"/>
      <c r="E583" s="143"/>
      <c r="F583" s="144"/>
      <c r="G583" s="144"/>
      <c r="H583" s="144"/>
      <c r="I583" s="144"/>
      <c r="J583" s="144"/>
      <c r="K583" s="144"/>
      <c r="L583" s="144"/>
      <c r="M583" s="144"/>
      <c r="N583" s="144"/>
      <c r="O583" s="145"/>
      <c r="P583" s="143"/>
      <c r="Q583" s="144"/>
      <c r="R583" s="144"/>
      <c r="S583" s="144"/>
      <c r="T583" s="144"/>
      <c r="U583" s="144"/>
      <c r="V583" s="144"/>
      <c r="W583" s="144"/>
      <c r="X583" s="144"/>
      <c r="Y583" s="145"/>
      <c r="Z583" s="115" t="s">
        <v>130</v>
      </c>
      <c r="AA583" s="116"/>
      <c r="AB583" s="116"/>
      <c r="AC583" s="116"/>
      <c r="AD583" s="116"/>
      <c r="AE583" s="116"/>
      <c r="AF583" s="116"/>
      <c r="AG583" s="116"/>
      <c r="AH583" s="116"/>
      <c r="AI583" s="116"/>
      <c r="AJ583" s="116"/>
      <c r="AK583" s="116"/>
      <c r="AL583" s="116"/>
      <c r="AM583" s="20"/>
      <c r="AN583" s="18"/>
      <c r="AO583" s="18"/>
      <c r="AP583" s="18"/>
      <c r="AQ583" s="18"/>
      <c r="AR583" s="18"/>
      <c r="AS583" s="39"/>
      <c r="AT583" s="40"/>
      <c r="AU583" s="40"/>
      <c r="AV583" s="40"/>
      <c r="AW583" s="97"/>
      <c r="AX583" s="98"/>
      <c r="AY583" s="98"/>
      <c r="AZ583" s="98"/>
      <c r="BA583" s="98"/>
      <c r="BB583" s="99"/>
      <c r="BC583" s="97"/>
      <c r="BD583" s="98"/>
      <c r="BE583" s="98"/>
      <c r="BF583" s="98"/>
      <c r="BG583" s="98"/>
      <c r="BH583" s="99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6"/>
      <c r="CA583" s="17"/>
      <c r="CB583" s="17"/>
      <c r="CC583" s="17"/>
      <c r="CD583" s="17"/>
      <c r="CE583" s="55"/>
    </row>
    <row r="584" spans="1:83" ht="36" customHeight="1">
      <c r="A584" s="143"/>
      <c r="B584" s="144"/>
      <c r="C584" s="144"/>
      <c r="D584" s="145"/>
      <c r="E584" s="143"/>
      <c r="F584" s="144"/>
      <c r="G584" s="144"/>
      <c r="H584" s="144"/>
      <c r="I584" s="144"/>
      <c r="J584" s="144"/>
      <c r="K584" s="144"/>
      <c r="L584" s="144"/>
      <c r="M584" s="144"/>
      <c r="N584" s="144"/>
      <c r="O584" s="145"/>
      <c r="P584" s="143"/>
      <c r="Q584" s="144"/>
      <c r="R584" s="144"/>
      <c r="S584" s="144"/>
      <c r="T584" s="144"/>
      <c r="U584" s="144"/>
      <c r="V584" s="144"/>
      <c r="W584" s="144"/>
      <c r="X584" s="144"/>
      <c r="Y584" s="145"/>
      <c r="Z584" s="112" t="s">
        <v>74</v>
      </c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  <c r="AK584" s="113"/>
      <c r="AL584" s="114"/>
      <c r="AM584" s="20"/>
      <c r="AN584" s="18"/>
      <c r="AO584" s="18"/>
      <c r="AP584" s="18"/>
      <c r="AQ584" s="18"/>
      <c r="AR584" s="18"/>
      <c r="AS584" s="39"/>
      <c r="AT584" s="40"/>
      <c r="AU584" s="40"/>
      <c r="AV584" s="40"/>
      <c r="AW584" s="97">
        <f aca="true" t="shared" si="1" ref="AW584:AW589">20+8</f>
        <v>28</v>
      </c>
      <c r="AX584" s="98"/>
      <c r="AY584" s="98"/>
      <c r="AZ584" s="98"/>
      <c r="BA584" s="98"/>
      <c r="BB584" s="99"/>
      <c r="BC584" s="97">
        <v>23</v>
      </c>
      <c r="BD584" s="98"/>
      <c r="BE584" s="98"/>
      <c r="BF584" s="98"/>
      <c r="BG584" s="98"/>
      <c r="BH584" s="99"/>
      <c r="BI584" s="94" t="s">
        <v>111</v>
      </c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6"/>
      <c r="CA584" s="17"/>
      <c r="CB584" s="17"/>
      <c r="CC584" s="17"/>
      <c r="CD584" s="17"/>
      <c r="CE584" s="55"/>
    </row>
    <row r="585" spans="1:83" ht="36" customHeight="1">
      <c r="A585" s="143"/>
      <c r="B585" s="144"/>
      <c r="C585" s="144"/>
      <c r="D585" s="145"/>
      <c r="E585" s="143"/>
      <c r="F585" s="144"/>
      <c r="G585" s="144"/>
      <c r="H585" s="144"/>
      <c r="I585" s="144"/>
      <c r="J585" s="144"/>
      <c r="K585" s="144"/>
      <c r="L585" s="144"/>
      <c r="M585" s="144"/>
      <c r="N585" s="144"/>
      <c r="O585" s="145"/>
      <c r="P585" s="143"/>
      <c r="Q585" s="144"/>
      <c r="R585" s="144"/>
      <c r="S585" s="144"/>
      <c r="T585" s="144"/>
      <c r="U585" s="144"/>
      <c r="V585" s="144"/>
      <c r="W585" s="144"/>
      <c r="X585" s="144"/>
      <c r="Y585" s="145"/>
      <c r="Z585" s="112" t="s">
        <v>82</v>
      </c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  <c r="AK585" s="113"/>
      <c r="AL585" s="114"/>
      <c r="AM585" s="20"/>
      <c r="AN585" s="18"/>
      <c r="AO585" s="18"/>
      <c r="AP585" s="18"/>
      <c r="AQ585" s="18"/>
      <c r="AR585" s="19"/>
      <c r="AS585" s="39"/>
      <c r="AT585" s="40"/>
      <c r="AU585" s="40"/>
      <c r="AV585" s="41"/>
      <c r="AW585" s="97">
        <f t="shared" si="1"/>
        <v>28</v>
      </c>
      <c r="AX585" s="98"/>
      <c r="AY585" s="98"/>
      <c r="AZ585" s="98"/>
      <c r="BA585" s="98"/>
      <c r="BB585" s="99"/>
      <c r="BC585" s="97">
        <v>23</v>
      </c>
      <c r="BD585" s="98"/>
      <c r="BE585" s="98"/>
      <c r="BF585" s="98"/>
      <c r="BG585" s="98"/>
      <c r="BH585" s="99"/>
      <c r="BI585" s="94" t="s">
        <v>111</v>
      </c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6"/>
      <c r="CA585" s="54"/>
      <c r="CB585" s="17"/>
      <c r="CC585" s="17"/>
      <c r="CD585" s="17"/>
      <c r="CE585" s="55"/>
    </row>
    <row r="586" spans="1:83" ht="36" customHeight="1">
      <c r="A586" s="143"/>
      <c r="B586" s="144"/>
      <c r="C586" s="144"/>
      <c r="D586" s="145"/>
      <c r="E586" s="143"/>
      <c r="F586" s="144"/>
      <c r="G586" s="144"/>
      <c r="H586" s="144"/>
      <c r="I586" s="144"/>
      <c r="J586" s="144"/>
      <c r="K586" s="144"/>
      <c r="L586" s="144"/>
      <c r="M586" s="144"/>
      <c r="N586" s="144"/>
      <c r="O586" s="145"/>
      <c r="P586" s="143"/>
      <c r="Q586" s="144"/>
      <c r="R586" s="144"/>
      <c r="S586" s="144"/>
      <c r="T586" s="144"/>
      <c r="U586" s="144"/>
      <c r="V586" s="144"/>
      <c r="W586" s="144"/>
      <c r="X586" s="144"/>
      <c r="Y586" s="145"/>
      <c r="Z586" s="112" t="s">
        <v>83</v>
      </c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  <c r="AK586" s="113"/>
      <c r="AL586" s="114"/>
      <c r="AM586" s="20"/>
      <c r="AN586" s="18"/>
      <c r="AO586" s="18"/>
      <c r="AP586" s="18"/>
      <c r="AQ586" s="18"/>
      <c r="AR586" s="18"/>
      <c r="AS586" s="39"/>
      <c r="AT586" s="40"/>
      <c r="AU586" s="40"/>
      <c r="AV586" s="40"/>
      <c r="AW586" s="97">
        <f t="shared" si="1"/>
        <v>28</v>
      </c>
      <c r="AX586" s="98"/>
      <c r="AY586" s="98"/>
      <c r="AZ586" s="98"/>
      <c r="BA586" s="98"/>
      <c r="BB586" s="99"/>
      <c r="BC586" s="97">
        <v>23</v>
      </c>
      <c r="BD586" s="98"/>
      <c r="BE586" s="98"/>
      <c r="BF586" s="98"/>
      <c r="BG586" s="98"/>
      <c r="BH586" s="99"/>
      <c r="BI586" s="94" t="s">
        <v>111</v>
      </c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6"/>
      <c r="CA586" s="17"/>
      <c r="CB586" s="17"/>
      <c r="CC586" s="17"/>
      <c r="CD586" s="17"/>
      <c r="CE586" s="55"/>
    </row>
    <row r="587" spans="1:83" ht="36" customHeight="1">
      <c r="A587" s="143"/>
      <c r="B587" s="144"/>
      <c r="C587" s="144"/>
      <c r="D587" s="145"/>
      <c r="E587" s="143"/>
      <c r="F587" s="144"/>
      <c r="G587" s="144"/>
      <c r="H587" s="144"/>
      <c r="I587" s="144"/>
      <c r="J587" s="144"/>
      <c r="K587" s="144"/>
      <c r="L587" s="144"/>
      <c r="M587" s="144"/>
      <c r="N587" s="144"/>
      <c r="O587" s="145"/>
      <c r="P587" s="143"/>
      <c r="Q587" s="144"/>
      <c r="R587" s="144"/>
      <c r="S587" s="144"/>
      <c r="T587" s="144"/>
      <c r="U587" s="144"/>
      <c r="V587" s="144"/>
      <c r="W587" s="144"/>
      <c r="X587" s="144"/>
      <c r="Y587" s="145"/>
      <c r="Z587" s="106" t="s">
        <v>109</v>
      </c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8"/>
      <c r="AM587" s="59"/>
      <c r="AN587" s="60"/>
      <c r="AO587" s="60"/>
      <c r="AP587" s="60"/>
      <c r="AQ587" s="60"/>
      <c r="AR587" s="60"/>
      <c r="AS587" s="27"/>
      <c r="AT587" s="28"/>
      <c r="AU587" s="28"/>
      <c r="AV587" s="28"/>
      <c r="AW587" s="109">
        <f t="shared" si="1"/>
        <v>28</v>
      </c>
      <c r="AX587" s="110"/>
      <c r="AY587" s="110"/>
      <c r="AZ587" s="110"/>
      <c r="BA587" s="110"/>
      <c r="BB587" s="111"/>
      <c r="BC587" s="109">
        <v>23</v>
      </c>
      <c r="BD587" s="110"/>
      <c r="BE587" s="110"/>
      <c r="BF587" s="110"/>
      <c r="BG587" s="110"/>
      <c r="BH587" s="111"/>
      <c r="BI587" s="94" t="s">
        <v>111</v>
      </c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6"/>
      <c r="CA587" s="43"/>
      <c r="CB587" s="43"/>
      <c r="CC587" s="43"/>
      <c r="CD587" s="43"/>
      <c r="CE587" s="44"/>
    </row>
    <row r="588" spans="1:83" ht="36" customHeight="1">
      <c r="A588" s="143"/>
      <c r="B588" s="144"/>
      <c r="C588" s="144"/>
      <c r="D588" s="145"/>
      <c r="E588" s="143"/>
      <c r="F588" s="144"/>
      <c r="G588" s="144"/>
      <c r="H588" s="144"/>
      <c r="I588" s="144"/>
      <c r="J588" s="144"/>
      <c r="K588" s="144"/>
      <c r="L588" s="144"/>
      <c r="M588" s="144"/>
      <c r="N588" s="144"/>
      <c r="O588" s="145"/>
      <c r="P588" s="143"/>
      <c r="Q588" s="144"/>
      <c r="R588" s="144"/>
      <c r="S588" s="144"/>
      <c r="T588" s="144"/>
      <c r="U588" s="144"/>
      <c r="V588" s="144"/>
      <c r="W588" s="144"/>
      <c r="X588" s="144"/>
      <c r="Y588" s="145"/>
      <c r="Z588" s="106" t="s">
        <v>77</v>
      </c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8"/>
      <c r="AM588" s="20"/>
      <c r="AN588" s="18"/>
      <c r="AO588" s="18"/>
      <c r="AP588" s="18"/>
      <c r="AQ588" s="18"/>
      <c r="AR588" s="18"/>
      <c r="AS588" s="39"/>
      <c r="AT588" s="40"/>
      <c r="AU588" s="40"/>
      <c r="AV588" s="40"/>
      <c r="AW588" s="97">
        <f t="shared" si="1"/>
        <v>28</v>
      </c>
      <c r="AX588" s="98"/>
      <c r="AY588" s="98"/>
      <c r="AZ588" s="98"/>
      <c r="BA588" s="98"/>
      <c r="BB588" s="99"/>
      <c r="BC588" s="97">
        <v>23</v>
      </c>
      <c r="BD588" s="98"/>
      <c r="BE588" s="98"/>
      <c r="BF588" s="98"/>
      <c r="BG588" s="98"/>
      <c r="BH588" s="99"/>
      <c r="BI588" s="94" t="s">
        <v>111</v>
      </c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6"/>
      <c r="CA588" s="17"/>
      <c r="CB588" s="17"/>
      <c r="CC588" s="17"/>
      <c r="CD588" s="17"/>
      <c r="CE588" s="55"/>
    </row>
    <row r="589" spans="1:83" ht="36" customHeight="1">
      <c r="A589" s="137"/>
      <c r="B589" s="138"/>
      <c r="C589" s="138"/>
      <c r="D589" s="139"/>
      <c r="E589" s="137"/>
      <c r="F589" s="138"/>
      <c r="G589" s="138"/>
      <c r="H589" s="138"/>
      <c r="I589" s="138"/>
      <c r="J589" s="138"/>
      <c r="K589" s="138"/>
      <c r="L589" s="138"/>
      <c r="M589" s="138"/>
      <c r="N589" s="138"/>
      <c r="O589" s="139"/>
      <c r="P589" s="137"/>
      <c r="Q589" s="138"/>
      <c r="R589" s="138"/>
      <c r="S589" s="138"/>
      <c r="T589" s="138"/>
      <c r="U589" s="138"/>
      <c r="V589" s="138"/>
      <c r="W589" s="138"/>
      <c r="X589" s="138"/>
      <c r="Y589" s="139"/>
      <c r="Z589" s="103" t="s">
        <v>78</v>
      </c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5"/>
      <c r="AM589" s="20"/>
      <c r="AN589" s="18"/>
      <c r="AO589" s="18"/>
      <c r="AP589" s="18"/>
      <c r="AQ589" s="18"/>
      <c r="AR589" s="18"/>
      <c r="AS589" s="39"/>
      <c r="AT589" s="40"/>
      <c r="AU589" s="40"/>
      <c r="AV589" s="40"/>
      <c r="AW589" s="97">
        <f t="shared" si="1"/>
        <v>28</v>
      </c>
      <c r="AX589" s="98"/>
      <c r="AY589" s="98"/>
      <c r="AZ589" s="98"/>
      <c r="BA589" s="98"/>
      <c r="BB589" s="99"/>
      <c r="BC589" s="97">
        <v>23</v>
      </c>
      <c r="BD589" s="98"/>
      <c r="BE589" s="98"/>
      <c r="BF589" s="98"/>
      <c r="BG589" s="98"/>
      <c r="BH589" s="99"/>
      <c r="BI589" s="94" t="s">
        <v>111</v>
      </c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6"/>
      <c r="CA589" s="17"/>
      <c r="CB589" s="17"/>
      <c r="CC589" s="17"/>
      <c r="CD589" s="17"/>
      <c r="CE589" s="55"/>
    </row>
    <row r="590" spans="1:83" ht="15" customHeight="1">
      <c r="A590" s="254" t="s">
        <v>31</v>
      </c>
      <c r="B590" s="254"/>
      <c r="C590" s="254"/>
      <c r="D590" s="254"/>
      <c r="E590" s="254"/>
      <c r="F590" s="254"/>
      <c r="G590" s="254"/>
      <c r="H590" s="254"/>
      <c r="I590" s="254"/>
      <c r="J590" s="254"/>
      <c r="K590" s="254"/>
      <c r="L590" s="254"/>
      <c r="M590" s="254"/>
      <c r="N590" s="254"/>
      <c r="O590" s="254"/>
      <c r="P590" s="254"/>
      <c r="Q590" s="254"/>
      <c r="R590" s="254"/>
      <c r="S590" s="254"/>
      <c r="T590" s="254"/>
      <c r="U590" s="254"/>
      <c r="V590" s="254"/>
      <c r="W590" s="254"/>
      <c r="X590" s="254"/>
      <c r="Y590" s="254"/>
      <c r="Z590" s="254"/>
      <c r="AA590" s="254"/>
      <c r="AB590" s="254"/>
      <c r="AC590" s="254"/>
      <c r="AD590" s="254"/>
      <c r="AE590" s="254"/>
      <c r="AF590" s="254"/>
      <c r="AG590" s="254"/>
      <c r="AH590" s="254"/>
      <c r="AI590" s="254"/>
      <c r="AJ590" s="254"/>
      <c r="AK590" s="254"/>
      <c r="AL590" s="254"/>
      <c r="AM590" s="254"/>
      <c r="AN590" s="254"/>
      <c r="AO590" s="254"/>
      <c r="AP590" s="254"/>
      <c r="AQ590" s="254"/>
      <c r="AR590" s="254"/>
      <c r="AS590" s="254"/>
      <c r="AT590" s="254"/>
      <c r="AU590" s="254"/>
      <c r="AV590" s="254"/>
      <c r="AW590" s="254"/>
      <c r="AX590" s="254"/>
      <c r="AY590" s="254"/>
      <c r="AZ590" s="254"/>
      <c r="BA590" s="254"/>
      <c r="BB590" s="254"/>
      <c r="BC590" s="254"/>
      <c r="BD590" s="254"/>
      <c r="BE590" s="254"/>
      <c r="BF590" s="254"/>
      <c r="BG590" s="254"/>
      <c r="BH590" s="254"/>
      <c r="BI590" s="254"/>
      <c r="BJ590" s="254"/>
      <c r="BK590" s="254"/>
      <c r="BL590" s="254"/>
      <c r="BM590" s="254"/>
      <c r="BN590" s="254"/>
      <c r="BO590" s="254"/>
      <c r="BP590" s="254"/>
      <c r="BQ590" s="254"/>
      <c r="BR590" s="254"/>
      <c r="BS590" s="254"/>
      <c r="BT590" s="254"/>
      <c r="BU590" s="254"/>
      <c r="BV590" s="254"/>
      <c r="BW590" s="254"/>
      <c r="BX590" s="254"/>
      <c r="BY590" s="254"/>
      <c r="BZ590" s="254"/>
      <c r="CA590" s="254"/>
      <c r="CB590" s="254"/>
      <c r="CC590" s="254"/>
      <c r="CD590" s="254"/>
      <c r="CE590" s="254"/>
    </row>
    <row r="591" spans="1:83" ht="15" customHeight="1">
      <c r="A591" s="251" t="s">
        <v>121</v>
      </c>
      <c r="B591" s="251"/>
      <c r="C591" s="251"/>
      <c r="D591" s="251"/>
      <c r="E591" s="251"/>
      <c r="F591" s="251"/>
      <c r="G591" s="251"/>
      <c r="H591" s="251"/>
      <c r="I591" s="251"/>
      <c r="J591" s="251"/>
      <c r="K591" s="251"/>
      <c r="L591" s="251"/>
      <c r="M591" s="251"/>
      <c r="N591" s="251"/>
      <c r="O591" s="251"/>
      <c r="P591" s="251"/>
      <c r="Q591" s="251"/>
      <c r="R591" s="251"/>
      <c r="S591" s="251"/>
      <c r="T591" s="251"/>
      <c r="U591" s="251"/>
      <c r="V591" s="251"/>
      <c r="W591" s="251"/>
      <c r="X591" s="251"/>
      <c r="Y591" s="251"/>
      <c r="Z591" s="251"/>
      <c r="AA591" s="251"/>
      <c r="AB591" s="251"/>
      <c r="AC591" s="251"/>
      <c r="AD591" s="251"/>
      <c r="AE591" s="251"/>
      <c r="AF591" s="251"/>
      <c r="AG591" s="251"/>
      <c r="AH591" s="251"/>
      <c r="AI591" s="251"/>
      <c r="AJ591" s="251"/>
      <c r="AK591" s="251"/>
      <c r="AL591" s="251"/>
      <c r="AM591" s="251"/>
      <c r="AN591" s="251"/>
      <c r="AO591" s="251"/>
      <c r="AP591" s="251"/>
      <c r="AQ591" s="251"/>
      <c r="AR591" s="251"/>
      <c r="AS591" s="251"/>
      <c r="AT591" s="251"/>
      <c r="AU591" s="251"/>
      <c r="AV591" s="251"/>
      <c r="AW591" s="251"/>
      <c r="AX591" s="251"/>
      <c r="AY591" s="251"/>
      <c r="AZ591" s="251"/>
      <c r="BA591" s="251"/>
      <c r="BB591" s="251"/>
      <c r="BC591" s="251"/>
      <c r="BD591" s="251"/>
      <c r="BE591" s="251"/>
      <c r="BF591" s="251"/>
      <c r="BG591" s="251"/>
      <c r="BH591" s="251"/>
      <c r="BI591" s="251"/>
      <c r="BJ591" s="251"/>
      <c r="BK591" s="251"/>
      <c r="BL591" s="251"/>
      <c r="BM591" s="251"/>
      <c r="BN591" s="251"/>
      <c r="BO591" s="251"/>
      <c r="BP591" s="251"/>
      <c r="BQ591" s="251"/>
      <c r="BR591" s="251"/>
      <c r="BS591" s="251"/>
      <c r="BT591" s="251"/>
      <c r="BU591" s="251"/>
      <c r="BV591" s="251"/>
      <c r="BW591" s="251"/>
      <c r="BX591" s="251"/>
      <c r="BY591" s="251"/>
      <c r="BZ591" s="251"/>
      <c r="CA591" s="251"/>
      <c r="CB591" s="251"/>
      <c r="CC591" s="251"/>
      <c r="CD591" s="251"/>
      <c r="CE591" s="251"/>
    </row>
    <row r="592" spans="1:83" ht="28.5" customHeight="1">
      <c r="A592" s="251" t="s">
        <v>122</v>
      </c>
      <c r="B592" s="251"/>
      <c r="C592" s="251"/>
      <c r="D592" s="251"/>
      <c r="E592" s="251"/>
      <c r="F592" s="251"/>
      <c r="G592" s="251"/>
      <c r="H592" s="251"/>
      <c r="I592" s="251"/>
      <c r="J592" s="251"/>
      <c r="K592" s="251"/>
      <c r="L592" s="251"/>
      <c r="M592" s="251"/>
      <c r="N592" s="251"/>
      <c r="O592" s="251"/>
      <c r="P592" s="251"/>
      <c r="Q592" s="251"/>
      <c r="R592" s="251"/>
      <c r="S592" s="251"/>
      <c r="T592" s="251"/>
      <c r="U592" s="251"/>
      <c r="V592" s="251"/>
      <c r="W592" s="251"/>
      <c r="X592" s="251"/>
      <c r="Y592" s="251"/>
      <c r="Z592" s="251"/>
      <c r="AA592" s="251"/>
      <c r="AB592" s="251"/>
      <c r="AC592" s="251"/>
      <c r="AD592" s="251"/>
      <c r="AE592" s="251"/>
      <c r="AF592" s="251"/>
      <c r="AG592" s="251"/>
      <c r="AH592" s="251"/>
      <c r="AI592" s="251"/>
      <c r="AJ592" s="251"/>
      <c r="AK592" s="251"/>
      <c r="AL592" s="251"/>
      <c r="AM592" s="251"/>
      <c r="AN592" s="251"/>
      <c r="AO592" s="251"/>
      <c r="AP592" s="251"/>
      <c r="AQ592" s="251"/>
      <c r="AR592" s="251"/>
      <c r="AS592" s="251"/>
      <c r="AT592" s="251"/>
      <c r="AU592" s="251"/>
      <c r="AV592" s="251"/>
      <c r="AW592" s="251"/>
      <c r="AX592" s="251"/>
      <c r="AY592" s="251"/>
      <c r="AZ592" s="251"/>
      <c r="BA592" s="251"/>
      <c r="BB592" s="251"/>
      <c r="BC592" s="251"/>
      <c r="BD592" s="251"/>
      <c r="BE592" s="251"/>
      <c r="BF592" s="251"/>
      <c r="BG592" s="251"/>
      <c r="BH592" s="251"/>
      <c r="BI592" s="251"/>
      <c r="BJ592" s="251"/>
      <c r="BK592" s="251"/>
      <c r="BL592" s="251"/>
      <c r="BM592" s="251"/>
      <c r="BN592" s="251"/>
      <c r="BO592" s="251"/>
      <c r="BP592" s="251"/>
      <c r="BQ592" s="251"/>
      <c r="BR592" s="251"/>
      <c r="BS592" s="251"/>
      <c r="BT592" s="251"/>
      <c r="BU592" s="251"/>
      <c r="BV592" s="251"/>
      <c r="BW592" s="251"/>
      <c r="BX592" s="251"/>
      <c r="BY592" s="251"/>
      <c r="BZ592" s="251"/>
      <c r="CA592" s="251"/>
      <c r="CB592" s="251"/>
      <c r="CC592" s="251"/>
      <c r="CD592" s="251"/>
      <c r="CE592" s="251"/>
    </row>
    <row r="593" spans="1:83" ht="15">
      <c r="A593" s="65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</row>
    <row r="594" spans="1:83" ht="18">
      <c r="A594" s="230" t="s">
        <v>63</v>
      </c>
      <c r="B594" s="230"/>
      <c r="C594" s="230"/>
      <c r="D594" s="230"/>
      <c r="E594" s="230"/>
      <c r="F594" s="230"/>
      <c r="G594" s="230"/>
      <c r="H594" s="230"/>
      <c r="I594" s="230"/>
      <c r="J594" s="230"/>
      <c r="K594" s="230"/>
      <c r="L594" s="230"/>
      <c r="M594" s="230"/>
      <c r="N594" s="230"/>
      <c r="O594" s="230"/>
      <c r="P594" s="230"/>
      <c r="Q594" s="230"/>
      <c r="R594" s="230"/>
      <c r="S594" s="230"/>
      <c r="T594" s="230"/>
      <c r="U594" s="230"/>
      <c r="V594" s="230"/>
      <c r="W594" s="230"/>
      <c r="X594" s="230"/>
      <c r="Y594" s="230"/>
      <c r="Z594" s="230"/>
      <c r="AA594" s="230"/>
      <c r="AB594" s="230"/>
      <c r="AC594" s="230"/>
      <c r="AD594" s="230"/>
      <c r="AE594" s="230"/>
      <c r="AF594" s="230"/>
      <c r="AG594" s="230"/>
      <c r="AH594" s="230"/>
      <c r="AI594" s="230"/>
      <c r="AJ594" s="230"/>
      <c r="AK594" s="230"/>
      <c r="AL594" s="230"/>
      <c r="AM594" s="230"/>
      <c r="AN594" s="230"/>
      <c r="AO594" s="230"/>
      <c r="AP594" s="230"/>
      <c r="AQ594" s="230"/>
      <c r="AR594" s="230"/>
      <c r="AS594" s="230"/>
      <c r="AT594" s="230"/>
      <c r="AU594" s="230"/>
      <c r="AV594" s="230"/>
      <c r="AW594" s="230"/>
      <c r="AX594" s="230"/>
      <c r="AY594" s="230"/>
      <c r="AZ594" s="230"/>
      <c r="BA594" s="230"/>
      <c r="BB594" s="230"/>
      <c r="BC594" s="230"/>
      <c r="BD594" s="230"/>
      <c r="BE594" s="230"/>
      <c r="BF594" s="230"/>
      <c r="BG594" s="230"/>
      <c r="BH594" s="230"/>
      <c r="BI594" s="230"/>
      <c r="BJ594" s="230"/>
      <c r="BK594" s="230"/>
      <c r="BL594" s="230"/>
      <c r="BM594" s="230"/>
      <c r="BN594" s="230"/>
      <c r="BO594" s="230"/>
      <c r="BP594" s="230"/>
      <c r="BQ594" s="230"/>
      <c r="BR594" s="230"/>
      <c r="BS594" s="230"/>
      <c r="BT594" s="230"/>
      <c r="BU594" s="230"/>
      <c r="BV594" s="230"/>
      <c r="BW594" s="230"/>
      <c r="BX594" s="230"/>
      <c r="BY594" s="230"/>
      <c r="BZ594" s="230"/>
      <c r="CA594" s="230"/>
      <c r="CB594" s="230"/>
      <c r="CC594" s="230"/>
      <c r="CD594" s="230"/>
      <c r="CE594" s="230"/>
    </row>
    <row r="595" spans="1:83" ht="15">
      <c r="A595" s="175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  <c r="AR595" s="175"/>
      <c r="AS595" s="175"/>
      <c r="AT595" s="175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5"/>
      <c r="BG595" s="175"/>
      <c r="BH595" s="175"/>
      <c r="BI595" s="175"/>
      <c r="BJ595" s="175"/>
      <c r="BK595" s="175"/>
      <c r="BL595" s="175"/>
      <c r="BM595" s="175"/>
      <c r="BN595" s="175"/>
      <c r="BO595" s="175"/>
      <c r="BP595" s="175"/>
      <c r="BQ595" s="175"/>
      <c r="BR595" s="175"/>
      <c r="BS595" s="175"/>
      <c r="BT595" s="175"/>
      <c r="BU595" s="175"/>
      <c r="BV595" s="175"/>
      <c r="BW595" s="175"/>
      <c r="BX595" s="175"/>
      <c r="BY595" s="175"/>
      <c r="BZ595" s="175"/>
      <c r="CA595" s="175"/>
      <c r="CB595" s="175"/>
      <c r="CC595" s="175"/>
      <c r="CD595" s="175"/>
      <c r="CE595" s="175"/>
    </row>
    <row r="596" spans="1:83" ht="15">
      <c r="A596" s="219" t="s">
        <v>62</v>
      </c>
      <c r="B596" s="219"/>
      <c r="C596" s="219"/>
      <c r="D596" s="219"/>
      <c r="E596" s="219"/>
      <c r="F596" s="219"/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  <c r="R596" s="219"/>
      <c r="S596" s="219"/>
      <c r="T596" s="219"/>
      <c r="U596" s="219"/>
      <c r="V596" s="219"/>
      <c r="W596" s="219"/>
      <c r="X596" s="219"/>
      <c r="Y596" s="219"/>
      <c r="Z596" s="219"/>
      <c r="AA596" s="219"/>
      <c r="AB596" s="219"/>
      <c r="AC596" s="219"/>
      <c r="AD596" s="219"/>
      <c r="AE596" s="219"/>
      <c r="AF596" s="219"/>
      <c r="AG596" s="219"/>
      <c r="AH596" s="219"/>
      <c r="AI596" s="219"/>
      <c r="AJ596" s="219"/>
      <c r="AK596" s="219"/>
      <c r="AL596" s="219"/>
      <c r="AM596" s="219"/>
      <c r="AN596" s="219"/>
      <c r="AO596" s="219"/>
      <c r="AP596" s="266"/>
      <c r="AQ596" s="266"/>
      <c r="AR596" s="266"/>
      <c r="AS596" s="266"/>
      <c r="AT596" s="266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5"/>
      <c r="BG596" s="175"/>
      <c r="BH596" s="175"/>
      <c r="BI596" s="175"/>
      <c r="BJ596" s="175"/>
      <c r="BK596" s="175"/>
      <c r="BL596" s="175"/>
      <c r="BM596" s="175"/>
      <c r="BN596" s="175"/>
      <c r="BO596" s="175"/>
      <c r="BP596" s="175"/>
      <c r="BQ596" s="175"/>
      <c r="BR596" s="175"/>
      <c r="BS596" s="175"/>
      <c r="BT596" s="175"/>
      <c r="BU596" s="175"/>
      <c r="BV596" s="175"/>
      <c r="BW596" s="175"/>
      <c r="BX596" s="175"/>
      <c r="BY596" s="175"/>
      <c r="BZ596" s="175"/>
      <c r="CA596" s="175"/>
      <c r="CB596" s="175"/>
      <c r="CC596" s="175"/>
      <c r="CD596" s="175"/>
      <c r="CE596" s="175"/>
    </row>
    <row r="597" spans="1:83" ht="15.75" thickBot="1">
      <c r="A597" s="219"/>
      <c r="B597" s="219"/>
      <c r="C597" s="219"/>
      <c r="D597" s="219"/>
      <c r="E597" s="219"/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  <c r="R597" s="219"/>
      <c r="S597" s="219"/>
      <c r="T597" s="219"/>
      <c r="U597" s="219"/>
      <c r="V597" s="219"/>
      <c r="W597" s="219"/>
      <c r="X597" s="219"/>
      <c r="Y597" s="219"/>
      <c r="Z597" s="219"/>
      <c r="AA597" s="219"/>
      <c r="AB597" s="219"/>
      <c r="AC597" s="219"/>
      <c r="AD597" s="219"/>
      <c r="AE597" s="219"/>
      <c r="AF597" s="219"/>
      <c r="AG597" s="219"/>
      <c r="AH597" s="219"/>
      <c r="AI597" s="219"/>
      <c r="AJ597" s="219"/>
      <c r="AK597" s="219"/>
      <c r="AL597" s="219"/>
      <c r="AM597" s="219"/>
      <c r="AN597" s="219"/>
      <c r="AO597" s="219"/>
      <c r="AP597" s="219"/>
      <c r="AQ597" s="219"/>
      <c r="AR597" s="219"/>
      <c r="AS597" s="219"/>
      <c r="AT597" s="219"/>
      <c r="AU597" s="219"/>
      <c r="AV597" s="219"/>
      <c r="AW597" s="219"/>
      <c r="AX597" s="219"/>
      <c r="AY597" s="219"/>
      <c r="AZ597" s="219"/>
      <c r="BA597" s="219"/>
      <c r="BB597" s="219"/>
      <c r="BC597" s="219"/>
      <c r="BD597" s="219"/>
      <c r="BE597" s="219"/>
      <c r="BF597" s="219"/>
      <c r="BG597" s="219"/>
      <c r="BH597" s="219"/>
      <c r="BI597" s="219"/>
      <c r="BJ597" s="219"/>
      <c r="BK597" s="219"/>
      <c r="BL597" s="219"/>
      <c r="BM597" s="219"/>
      <c r="BN597" s="219"/>
      <c r="BO597" s="219"/>
      <c r="BP597" s="219"/>
      <c r="BQ597" s="219"/>
      <c r="BR597" s="219"/>
      <c r="BS597" s="219"/>
      <c r="BT597" s="219"/>
      <c r="BU597" s="219"/>
      <c r="BV597" s="219"/>
      <c r="BW597" s="219"/>
      <c r="BX597" s="219"/>
      <c r="BY597" s="219"/>
      <c r="BZ597" s="219"/>
      <c r="CA597" s="219"/>
      <c r="CB597" s="219"/>
      <c r="CC597" s="219"/>
      <c r="CD597" s="219"/>
      <c r="CE597" s="219"/>
    </row>
    <row r="598" spans="1:83" ht="15">
      <c r="A598" s="175" t="s">
        <v>51</v>
      </c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  <c r="AJ598" s="135"/>
      <c r="AK598" s="135"/>
      <c r="AL598" s="135"/>
      <c r="AM598" s="135"/>
      <c r="AN598" s="135"/>
      <c r="AO598" s="135"/>
      <c r="AP598" s="135"/>
      <c r="AQ598" s="135"/>
      <c r="AR598" s="135"/>
      <c r="AS598" s="135"/>
      <c r="AT598" s="135"/>
      <c r="AU598" s="135"/>
      <c r="AV598" s="135"/>
      <c r="AW598" s="135"/>
      <c r="AX598" s="135"/>
      <c r="AY598" s="135"/>
      <c r="AZ598" s="135"/>
      <c r="BA598" s="135"/>
      <c r="BB598" s="16"/>
      <c r="BC598" s="16"/>
      <c r="BD598" s="119" t="s">
        <v>69</v>
      </c>
      <c r="BE598" s="119"/>
      <c r="BF598" s="119"/>
      <c r="BG598" s="119"/>
      <c r="BH598" s="119"/>
      <c r="BI598" s="119"/>
      <c r="BJ598" s="119"/>
      <c r="BK598" s="119"/>
      <c r="BL598" s="119"/>
      <c r="BM598" s="119"/>
      <c r="BN598" s="119"/>
      <c r="BO598" s="119"/>
      <c r="BP598" s="119"/>
      <c r="BQ598" s="119"/>
      <c r="BR598" s="119"/>
      <c r="BS598" s="119"/>
      <c r="BT598" s="119"/>
      <c r="BU598" s="120"/>
      <c r="BV598" s="256"/>
      <c r="BW598" s="257"/>
      <c r="BX598" s="257"/>
      <c r="BY598" s="257"/>
      <c r="BZ598" s="257"/>
      <c r="CA598" s="257"/>
      <c r="CB598" s="257"/>
      <c r="CC598" s="257"/>
      <c r="CD598" s="257"/>
      <c r="CE598" s="258"/>
    </row>
    <row r="599" spans="1:83" ht="18.75" customHeight="1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  <c r="AF599" s="135"/>
      <c r="AG599" s="135"/>
      <c r="AH599" s="135"/>
      <c r="AI599" s="135"/>
      <c r="AJ599" s="135"/>
      <c r="AK599" s="135"/>
      <c r="AL599" s="135"/>
      <c r="AM599" s="135"/>
      <c r="AN599" s="135"/>
      <c r="AO599" s="135"/>
      <c r="AP599" s="135"/>
      <c r="AQ599" s="135"/>
      <c r="AR599" s="135"/>
      <c r="AS599" s="135"/>
      <c r="AT599" s="135"/>
      <c r="AU599" s="135"/>
      <c r="AV599" s="135"/>
      <c r="AW599" s="135"/>
      <c r="AX599" s="135"/>
      <c r="AY599" s="135"/>
      <c r="AZ599" s="135"/>
      <c r="BA599" s="135"/>
      <c r="BB599" s="16"/>
      <c r="BC599" s="16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  <c r="BN599" s="119"/>
      <c r="BO599" s="119"/>
      <c r="BP599" s="119"/>
      <c r="BQ599" s="119"/>
      <c r="BR599" s="119"/>
      <c r="BS599" s="119"/>
      <c r="BT599" s="119"/>
      <c r="BU599" s="120"/>
      <c r="BV599" s="259"/>
      <c r="BW599" s="260"/>
      <c r="BX599" s="260"/>
      <c r="BY599" s="260"/>
      <c r="BZ599" s="260"/>
      <c r="CA599" s="260"/>
      <c r="CB599" s="260"/>
      <c r="CC599" s="260"/>
      <c r="CD599" s="260"/>
      <c r="CE599" s="261"/>
    </row>
    <row r="600" spans="1:83" ht="15" customHeight="1" thickBot="1">
      <c r="A600" s="255" t="s">
        <v>52</v>
      </c>
      <c r="B600" s="255"/>
      <c r="C600" s="255"/>
      <c r="D600" s="255"/>
      <c r="E600" s="255"/>
      <c r="F600" s="255"/>
      <c r="G600" s="255"/>
      <c r="H600" s="255"/>
      <c r="I600" s="255"/>
      <c r="J600" s="255"/>
      <c r="K600" s="255"/>
      <c r="L600" s="255"/>
      <c r="M600" s="255"/>
      <c r="N600" s="255"/>
      <c r="O600" s="255"/>
      <c r="P600" s="255"/>
      <c r="Q600" s="255"/>
      <c r="R600" s="255"/>
      <c r="S600" s="255"/>
      <c r="T600" s="255"/>
      <c r="U600" s="255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2"/>
      <c r="AX600" s="122"/>
      <c r="AY600" s="122"/>
      <c r="AZ600" s="122"/>
      <c r="BA600" s="122"/>
      <c r="BB600" s="16"/>
      <c r="BC600" s="16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  <c r="BN600" s="119"/>
      <c r="BO600" s="119"/>
      <c r="BP600" s="119"/>
      <c r="BQ600" s="119"/>
      <c r="BR600" s="119"/>
      <c r="BS600" s="119"/>
      <c r="BT600" s="119"/>
      <c r="BU600" s="120"/>
      <c r="BV600" s="262"/>
      <c r="BW600" s="263"/>
      <c r="BX600" s="263"/>
      <c r="BY600" s="263"/>
      <c r="BZ600" s="263"/>
      <c r="CA600" s="263"/>
      <c r="CB600" s="263"/>
      <c r="CC600" s="263"/>
      <c r="CD600" s="263"/>
      <c r="CE600" s="264"/>
    </row>
    <row r="601" spans="1:83" ht="15" customHeight="1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35"/>
      <c r="AM601" s="135"/>
      <c r="AN601" s="135"/>
      <c r="AO601" s="135"/>
      <c r="AP601" s="135"/>
      <c r="AQ601" s="135"/>
      <c r="AR601" s="135"/>
      <c r="AS601" s="135"/>
      <c r="AT601" s="135"/>
      <c r="AU601" s="135"/>
      <c r="AV601" s="135"/>
      <c r="AW601" s="135"/>
      <c r="AX601" s="135"/>
      <c r="AY601" s="135"/>
      <c r="AZ601" s="135"/>
      <c r="BA601" s="135"/>
      <c r="BB601" s="16"/>
      <c r="BC601" s="16"/>
      <c r="BD601" s="16"/>
      <c r="BE601" s="16"/>
      <c r="BF601" s="16"/>
      <c r="BG601" s="175"/>
      <c r="BH601" s="175"/>
      <c r="BI601" s="175"/>
      <c r="BJ601" s="175"/>
      <c r="BK601" s="175"/>
      <c r="BL601" s="175"/>
      <c r="BM601" s="175"/>
      <c r="BN601" s="175"/>
      <c r="BO601" s="175"/>
      <c r="BP601" s="175"/>
      <c r="BQ601" s="175"/>
      <c r="BR601" s="175"/>
      <c r="BS601" s="175"/>
      <c r="BT601" s="175"/>
      <c r="BU601" s="175"/>
      <c r="BV601" s="175"/>
      <c r="BW601" s="175"/>
      <c r="BX601" s="175"/>
      <c r="BY601" s="175"/>
      <c r="BZ601" s="175"/>
      <c r="CA601" s="175"/>
      <c r="CB601" s="175"/>
      <c r="CC601" s="175"/>
      <c r="CD601" s="175"/>
      <c r="CE601" s="175"/>
    </row>
    <row r="602" spans="1:83" ht="15" customHeight="1">
      <c r="A602" s="175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5"/>
      <c r="BG602" s="175"/>
      <c r="BH602" s="175"/>
      <c r="BI602" s="175"/>
      <c r="BJ602" s="175"/>
      <c r="BK602" s="175"/>
      <c r="BL602" s="175"/>
      <c r="BM602" s="175"/>
      <c r="BN602" s="175"/>
      <c r="BO602" s="175"/>
      <c r="BP602" s="175"/>
      <c r="BQ602" s="175"/>
      <c r="BR602" s="175"/>
      <c r="BS602" s="175"/>
      <c r="BT602" s="175"/>
      <c r="BU602" s="175"/>
      <c r="BV602" s="175"/>
      <c r="BW602" s="175"/>
      <c r="BX602" s="175"/>
      <c r="BY602" s="175"/>
      <c r="BZ602" s="175"/>
      <c r="CA602" s="175"/>
      <c r="CB602" s="175"/>
      <c r="CC602" s="175"/>
      <c r="CD602" s="175"/>
      <c r="CE602" s="175"/>
    </row>
    <row r="603" spans="1:83" ht="15.75" customHeight="1">
      <c r="A603" s="175" t="s">
        <v>53</v>
      </c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  <c r="BI603" s="175"/>
      <c r="BJ603" s="175"/>
      <c r="BK603" s="175"/>
      <c r="BL603" s="175"/>
      <c r="BM603" s="175"/>
      <c r="BN603" s="175"/>
      <c r="BO603" s="175"/>
      <c r="BP603" s="175"/>
      <c r="BQ603" s="175"/>
      <c r="BR603" s="175"/>
      <c r="BS603" s="175"/>
      <c r="BT603" s="175"/>
      <c r="BU603" s="175"/>
      <c r="BV603" s="175"/>
      <c r="BW603" s="175"/>
      <c r="BX603" s="175"/>
      <c r="BY603" s="175"/>
      <c r="BZ603" s="175"/>
      <c r="CA603" s="175"/>
      <c r="CB603" s="175"/>
      <c r="CC603" s="175"/>
      <c r="CD603" s="175"/>
      <c r="CE603" s="175"/>
    </row>
    <row r="604" spans="1:83" ht="15" customHeight="1">
      <c r="A604" s="175" t="s">
        <v>57</v>
      </c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  <c r="BI604" s="175"/>
      <c r="BJ604" s="175"/>
      <c r="BK604" s="175"/>
      <c r="BL604" s="175"/>
      <c r="BM604" s="175"/>
      <c r="BN604" s="175"/>
      <c r="BO604" s="175"/>
      <c r="BP604" s="175"/>
      <c r="BQ604" s="175"/>
      <c r="BR604" s="175"/>
      <c r="BS604" s="175"/>
      <c r="BT604" s="175"/>
      <c r="BU604" s="175"/>
      <c r="BV604" s="175"/>
      <c r="BW604" s="175"/>
      <c r="BX604" s="175"/>
      <c r="BY604" s="175"/>
      <c r="BZ604" s="175"/>
      <c r="CA604" s="175"/>
      <c r="CB604" s="175"/>
      <c r="CC604" s="175"/>
      <c r="CD604" s="175"/>
      <c r="CE604" s="175"/>
    </row>
    <row r="605" spans="1:83" ht="15">
      <c r="A605" s="175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  <c r="BI605" s="175"/>
      <c r="BJ605" s="175"/>
      <c r="BK605" s="175"/>
      <c r="BL605" s="175"/>
      <c r="BM605" s="175"/>
      <c r="BN605" s="175"/>
      <c r="BO605" s="175"/>
      <c r="BP605" s="175"/>
      <c r="BQ605" s="175"/>
      <c r="BR605" s="175"/>
      <c r="BS605" s="175"/>
      <c r="BT605" s="175"/>
      <c r="BU605" s="175"/>
      <c r="BV605" s="175"/>
      <c r="BW605" s="175"/>
      <c r="BX605" s="175"/>
      <c r="BY605" s="175"/>
      <c r="BZ605" s="175"/>
      <c r="CA605" s="175"/>
      <c r="CB605" s="175"/>
      <c r="CC605" s="175"/>
      <c r="CD605" s="175"/>
      <c r="CE605" s="175"/>
    </row>
    <row r="606" spans="1:83" ht="15">
      <c r="A606" s="163" t="s">
        <v>41</v>
      </c>
      <c r="B606" s="163"/>
      <c r="C606" s="163"/>
      <c r="D606" s="163"/>
      <c r="E606" s="163" t="s">
        <v>35</v>
      </c>
      <c r="F606" s="163"/>
      <c r="G606" s="163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 t="s">
        <v>59</v>
      </c>
      <c r="S606" s="163"/>
      <c r="T606" s="163"/>
      <c r="U606" s="163"/>
      <c r="V606" s="163"/>
      <c r="W606" s="163"/>
      <c r="X606" s="163"/>
      <c r="Y606" s="163"/>
      <c r="Z606" s="163"/>
      <c r="AA606" s="163"/>
      <c r="AB606" s="163"/>
      <c r="AC606" s="163"/>
      <c r="AD606" s="163"/>
      <c r="AE606" s="161" t="s">
        <v>28</v>
      </c>
      <c r="AF606" s="161"/>
      <c r="AG606" s="161"/>
      <c r="AH606" s="161"/>
      <c r="AI606" s="161"/>
      <c r="AJ606" s="161"/>
      <c r="AK606" s="161"/>
      <c r="AL606" s="161"/>
      <c r="AM606" s="161"/>
      <c r="AN606" s="161"/>
      <c r="AO606" s="161"/>
      <c r="AP606" s="161"/>
      <c r="AQ606" s="161"/>
      <c r="AR606" s="161"/>
      <c r="AS606" s="161"/>
      <c r="AT606" s="161"/>
      <c r="AU606" s="161"/>
      <c r="AV606" s="161"/>
      <c r="AW606" s="161"/>
      <c r="AX606" s="161"/>
      <c r="AY606" s="161"/>
      <c r="AZ606" s="161"/>
      <c r="BA606" s="161"/>
      <c r="BB606" s="161"/>
      <c r="BC606" s="161"/>
      <c r="BD606" s="161"/>
      <c r="BE606" s="161"/>
      <c r="BF606" s="161"/>
      <c r="BG606" s="161"/>
      <c r="BH606" s="161"/>
      <c r="BI606" s="161"/>
      <c r="BJ606" s="161"/>
      <c r="BK606" s="161"/>
      <c r="BL606" s="161"/>
      <c r="BM606" s="161"/>
      <c r="BN606" s="161"/>
      <c r="BO606" s="161"/>
      <c r="BP606" s="161"/>
      <c r="BQ606" s="161"/>
      <c r="BR606" s="161"/>
      <c r="BS606" s="161"/>
      <c r="BT606" s="161"/>
      <c r="BU606" s="161"/>
      <c r="BV606" s="161"/>
      <c r="BW606" s="161"/>
      <c r="BX606" s="161"/>
      <c r="BY606" s="161"/>
      <c r="BZ606" s="161"/>
      <c r="CA606" s="161"/>
      <c r="CB606" s="161"/>
      <c r="CC606" s="161"/>
      <c r="CD606" s="161"/>
      <c r="CE606" s="162"/>
    </row>
    <row r="607" spans="1:83" ht="31.5" customHeight="1">
      <c r="A607" s="163"/>
      <c r="B607" s="163"/>
      <c r="C607" s="163"/>
      <c r="D607" s="163"/>
      <c r="E607" s="163"/>
      <c r="F607" s="163"/>
      <c r="G607" s="163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/>
      <c r="X607" s="163"/>
      <c r="Y607" s="163"/>
      <c r="Z607" s="163"/>
      <c r="AA607" s="163"/>
      <c r="AB607" s="163"/>
      <c r="AC607" s="163"/>
      <c r="AD607" s="163"/>
      <c r="AE607" s="165" t="s">
        <v>42</v>
      </c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7"/>
      <c r="AX607" s="163" t="s">
        <v>25</v>
      </c>
      <c r="AY607" s="163"/>
      <c r="AZ607" s="163"/>
      <c r="BA607" s="163"/>
      <c r="BB607" s="163"/>
      <c r="BC607" s="163"/>
      <c r="BD607" s="163"/>
      <c r="BE607" s="163"/>
      <c r="BF607" s="163"/>
      <c r="BG607" s="163"/>
      <c r="BH607" s="165" t="s">
        <v>32</v>
      </c>
      <c r="BI607" s="166"/>
      <c r="BJ607" s="166"/>
      <c r="BK607" s="166"/>
      <c r="BL607" s="166"/>
      <c r="BM607" s="167"/>
      <c r="BN607" s="165" t="s">
        <v>33</v>
      </c>
      <c r="BO607" s="166"/>
      <c r="BP607" s="166"/>
      <c r="BQ607" s="166"/>
      <c r="BR607" s="166"/>
      <c r="BS607" s="167"/>
      <c r="BT607" s="165" t="s">
        <v>34</v>
      </c>
      <c r="BU607" s="166"/>
      <c r="BV607" s="166"/>
      <c r="BW607" s="166"/>
      <c r="BX607" s="166"/>
      <c r="BY607" s="166"/>
      <c r="BZ607" s="166"/>
      <c r="CA607" s="166"/>
      <c r="CB607" s="166"/>
      <c r="CC607" s="166"/>
      <c r="CD607" s="166"/>
      <c r="CE607" s="167"/>
    </row>
    <row r="608" spans="1:83" ht="15">
      <c r="A608" s="163"/>
      <c r="B608" s="163"/>
      <c r="C608" s="163"/>
      <c r="D608" s="163"/>
      <c r="E608" s="163" t="s">
        <v>42</v>
      </c>
      <c r="F608" s="163"/>
      <c r="G608" s="163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 t="s">
        <v>42</v>
      </c>
      <c r="S608" s="163"/>
      <c r="T608" s="163"/>
      <c r="U608" s="163"/>
      <c r="V608" s="163"/>
      <c r="W608" s="163"/>
      <c r="X608" s="163"/>
      <c r="Y608" s="163"/>
      <c r="Z608" s="163"/>
      <c r="AA608" s="163"/>
      <c r="AB608" s="163"/>
      <c r="AC608" s="163"/>
      <c r="AD608" s="163"/>
      <c r="AE608" s="168"/>
      <c r="AF608" s="169"/>
      <c r="AG608" s="169"/>
      <c r="AH608" s="169"/>
      <c r="AI608" s="169"/>
      <c r="AJ608" s="169"/>
      <c r="AK608" s="169"/>
      <c r="AL608" s="169"/>
      <c r="AM608" s="169"/>
      <c r="AN608" s="169"/>
      <c r="AO608" s="169"/>
      <c r="AP608" s="169"/>
      <c r="AQ608" s="169"/>
      <c r="AR608" s="169"/>
      <c r="AS608" s="169"/>
      <c r="AT608" s="169"/>
      <c r="AU608" s="169"/>
      <c r="AV608" s="169"/>
      <c r="AW608" s="170"/>
      <c r="AX608" s="163" t="s">
        <v>43</v>
      </c>
      <c r="AY608" s="163"/>
      <c r="AZ608" s="163"/>
      <c r="BA608" s="163"/>
      <c r="BB608" s="224" t="s">
        <v>26</v>
      </c>
      <c r="BC608" s="224"/>
      <c r="BD608" s="224"/>
      <c r="BE608" s="224"/>
      <c r="BF608" s="224"/>
      <c r="BG608" s="224"/>
      <c r="BH608" s="168"/>
      <c r="BI608" s="169"/>
      <c r="BJ608" s="169"/>
      <c r="BK608" s="169"/>
      <c r="BL608" s="169"/>
      <c r="BM608" s="170"/>
      <c r="BN608" s="168"/>
      <c r="BO608" s="169"/>
      <c r="BP608" s="169"/>
      <c r="BQ608" s="169"/>
      <c r="BR608" s="169"/>
      <c r="BS608" s="170"/>
      <c r="BT608" s="168"/>
      <c r="BU608" s="169"/>
      <c r="BV608" s="169"/>
      <c r="BW608" s="169"/>
      <c r="BX608" s="169"/>
      <c r="BY608" s="169"/>
      <c r="BZ608" s="169"/>
      <c r="CA608" s="169"/>
      <c r="CB608" s="169"/>
      <c r="CC608" s="169"/>
      <c r="CD608" s="169"/>
      <c r="CE608" s="170"/>
    </row>
    <row r="609" spans="1:83" ht="15">
      <c r="A609" s="163"/>
      <c r="B609" s="163"/>
      <c r="C609" s="163"/>
      <c r="D609" s="163"/>
      <c r="E609" s="163"/>
      <c r="F609" s="163"/>
      <c r="G609" s="163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3"/>
      <c r="AA609" s="163"/>
      <c r="AB609" s="163"/>
      <c r="AC609" s="163"/>
      <c r="AD609" s="163"/>
      <c r="AE609" s="171"/>
      <c r="AF609" s="172"/>
      <c r="AG609" s="172"/>
      <c r="AH609" s="172"/>
      <c r="AI609" s="172"/>
      <c r="AJ609" s="172"/>
      <c r="AK609" s="172"/>
      <c r="AL609" s="172"/>
      <c r="AM609" s="172"/>
      <c r="AN609" s="172"/>
      <c r="AO609" s="172"/>
      <c r="AP609" s="172"/>
      <c r="AQ609" s="172"/>
      <c r="AR609" s="172"/>
      <c r="AS609" s="172"/>
      <c r="AT609" s="172"/>
      <c r="AU609" s="172"/>
      <c r="AV609" s="172"/>
      <c r="AW609" s="173"/>
      <c r="AX609" s="163"/>
      <c r="AY609" s="163"/>
      <c r="AZ609" s="163"/>
      <c r="BA609" s="163"/>
      <c r="BB609" s="224"/>
      <c r="BC609" s="224"/>
      <c r="BD609" s="224"/>
      <c r="BE609" s="224"/>
      <c r="BF609" s="224"/>
      <c r="BG609" s="224"/>
      <c r="BH609" s="171"/>
      <c r="BI609" s="172"/>
      <c r="BJ609" s="172"/>
      <c r="BK609" s="172"/>
      <c r="BL609" s="172"/>
      <c r="BM609" s="173"/>
      <c r="BN609" s="171"/>
      <c r="BO609" s="172"/>
      <c r="BP609" s="172"/>
      <c r="BQ609" s="172"/>
      <c r="BR609" s="172"/>
      <c r="BS609" s="173"/>
      <c r="BT609" s="171"/>
      <c r="BU609" s="172"/>
      <c r="BV609" s="172"/>
      <c r="BW609" s="172"/>
      <c r="BX609" s="172"/>
      <c r="BY609" s="172"/>
      <c r="BZ609" s="172"/>
      <c r="CA609" s="172"/>
      <c r="CB609" s="172"/>
      <c r="CC609" s="172"/>
      <c r="CD609" s="172"/>
      <c r="CE609" s="173"/>
    </row>
    <row r="610" spans="1:83" ht="15">
      <c r="A610" s="164" t="s">
        <v>12</v>
      </c>
      <c r="B610" s="164"/>
      <c r="C610" s="164"/>
      <c r="D610" s="164"/>
      <c r="E610" s="164" t="s">
        <v>13</v>
      </c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26" t="s">
        <v>14</v>
      </c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7"/>
      <c r="AE610" s="125" t="s">
        <v>15</v>
      </c>
      <c r="AF610" s="126"/>
      <c r="AG610" s="126"/>
      <c r="AH610" s="126"/>
      <c r="AI610" s="126"/>
      <c r="AJ610" s="126"/>
      <c r="AK610" s="126"/>
      <c r="AL610" s="126"/>
      <c r="AM610" s="126"/>
      <c r="AN610" s="126"/>
      <c r="AO610" s="126"/>
      <c r="AP610" s="126"/>
      <c r="AQ610" s="126"/>
      <c r="AR610" s="126"/>
      <c r="AS610" s="126"/>
      <c r="AT610" s="126"/>
      <c r="AU610" s="126"/>
      <c r="AV610" s="126"/>
      <c r="AW610" s="127"/>
      <c r="AX610" s="164" t="s">
        <v>16</v>
      </c>
      <c r="AY610" s="164"/>
      <c r="AZ610" s="164"/>
      <c r="BA610" s="164"/>
      <c r="BB610" s="164" t="s">
        <v>17</v>
      </c>
      <c r="BC610" s="164"/>
      <c r="BD610" s="164"/>
      <c r="BE610" s="164"/>
      <c r="BF610" s="164"/>
      <c r="BG610" s="164"/>
      <c r="BH610" s="164" t="s">
        <v>18</v>
      </c>
      <c r="BI610" s="164"/>
      <c r="BJ610" s="164"/>
      <c r="BK610" s="164"/>
      <c r="BL610" s="164"/>
      <c r="BM610" s="164"/>
      <c r="BN610" s="164" t="s">
        <v>19</v>
      </c>
      <c r="BO610" s="164"/>
      <c r="BP610" s="164"/>
      <c r="BQ610" s="164"/>
      <c r="BR610" s="164"/>
      <c r="BS610" s="164"/>
      <c r="BT610" s="125" t="s">
        <v>20</v>
      </c>
      <c r="BU610" s="126"/>
      <c r="BV610" s="126"/>
      <c r="BW610" s="126"/>
      <c r="BX610" s="126"/>
      <c r="BY610" s="126"/>
      <c r="BZ610" s="126"/>
      <c r="CA610" s="126"/>
      <c r="CB610" s="126"/>
      <c r="CC610" s="126"/>
      <c r="CD610" s="126"/>
      <c r="CE610" s="127"/>
    </row>
    <row r="611" spans="1:83" ht="12" customHeight="1" hidden="1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141"/>
      <c r="AD611" s="142"/>
      <c r="AE611" s="97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9"/>
      <c r="AX611" s="117"/>
      <c r="AY611" s="117"/>
      <c r="AZ611" s="117"/>
      <c r="BA611" s="117"/>
      <c r="BB611" s="118"/>
      <c r="BC611" s="118"/>
      <c r="BD611" s="118"/>
      <c r="BE611" s="118"/>
      <c r="BF611" s="118"/>
      <c r="BG611" s="118"/>
      <c r="BH611" s="118"/>
      <c r="BI611" s="118"/>
      <c r="BJ611" s="118"/>
      <c r="BK611" s="118"/>
      <c r="BL611" s="118"/>
      <c r="BM611" s="118"/>
      <c r="BN611" s="118"/>
      <c r="BO611" s="118"/>
      <c r="BP611" s="118"/>
      <c r="BQ611" s="118"/>
      <c r="BR611" s="118"/>
      <c r="BS611" s="118"/>
      <c r="BT611" s="97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9"/>
    </row>
    <row r="612" spans="1:83" ht="15" customHeight="1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1"/>
      <c r="AE612" s="97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9"/>
      <c r="AX612" s="117"/>
      <c r="AY612" s="117"/>
      <c r="AZ612" s="117"/>
      <c r="BA612" s="117"/>
      <c r="BB612" s="118"/>
      <c r="BC612" s="118"/>
      <c r="BD612" s="118"/>
      <c r="BE612" s="118"/>
      <c r="BF612" s="118"/>
      <c r="BG612" s="118"/>
      <c r="BH612" s="118"/>
      <c r="BI612" s="118"/>
      <c r="BJ612" s="118"/>
      <c r="BK612" s="118"/>
      <c r="BL612" s="118"/>
      <c r="BM612" s="118"/>
      <c r="BN612" s="118"/>
      <c r="BO612" s="118"/>
      <c r="BP612" s="118"/>
      <c r="BQ612" s="118"/>
      <c r="BR612" s="118"/>
      <c r="BS612" s="118"/>
      <c r="BT612" s="97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9"/>
    </row>
    <row r="613" spans="1:83" ht="15.75" customHeight="1" hidden="1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41"/>
      <c r="S613" s="141"/>
      <c r="T613" s="141"/>
      <c r="U613" s="141"/>
      <c r="V613" s="141"/>
      <c r="W613" s="141"/>
      <c r="X613" s="141"/>
      <c r="Y613" s="141"/>
      <c r="Z613" s="141"/>
      <c r="AA613" s="141"/>
      <c r="AB613" s="141"/>
      <c r="AC613" s="141"/>
      <c r="AD613" s="142"/>
      <c r="AE613" s="97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9"/>
      <c r="AX613" s="117"/>
      <c r="AY613" s="117"/>
      <c r="AZ613" s="117"/>
      <c r="BA613" s="117"/>
      <c r="BB613" s="118"/>
      <c r="BC613" s="118"/>
      <c r="BD613" s="118"/>
      <c r="BE613" s="118"/>
      <c r="BF613" s="118"/>
      <c r="BG613" s="118"/>
      <c r="BH613" s="118"/>
      <c r="BI613" s="118"/>
      <c r="BJ613" s="118"/>
      <c r="BK613" s="118"/>
      <c r="BL613" s="118"/>
      <c r="BM613" s="118"/>
      <c r="BN613" s="118"/>
      <c r="BO613" s="118"/>
      <c r="BP613" s="118"/>
      <c r="BQ613" s="118"/>
      <c r="BR613" s="118"/>
      <c r="BS613" s="118"/>
      <c r="BT613" s="97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9"/>
    </row>
    <row r="614" spans="1:83" ht="15" customHeight="1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1"/>
      <c r="AE614" s="97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9"/>
      <c r="AX614" s="117"/>
      <c r="AY614" s="117"/>
      <c r="AZ614" s="117"/>
      <c r="BA614" s="117"/>
      <c r="BB614" s="118"/>
      <c r="BC614" s="118"/>
      <c r="BD614" s="118"/>
      <c r="BE614" s="118"/>
      <c r="BF614" s="118"/>
      <c r="BG614" s="118"/>
      <c r="BH614" s="118"/>
      <c r="BI614" s="118"/>
      <c r="BJ614" s="118"/>
      <c r="BK614" s="118"/>
      <c r="BL614" s="118"/>
      <c r="BM614" s="118"/>
      <c r="BN614" s="118"/>
      <c r="BO614" s="118"/>
      <c r="BP614" s="118"/>
      <c r="BQ614" s="118"/>
      <c r="BR614" s="118"/>
      <c r="BS614" s="118"/>
      <c r="BT614" s="97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9"/>
    </row>
    <row r="615" spans="1:83" ht="17.25" customHeight="1">
      <c r="A615" s="175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  <c r="BG615" s="175"/>
      <c r="BH615" s="175"/>
      <c r="BI615" s="175"/>
      <c r="BJ615" s="175"/>
      <c r="BK615" s="175"/>
      <c r="BL615" s="175"/>
      <c r="BM615" s="175"/>
      <c r="BN615" s="175"/>
      <c r="BO615" s="175"/>
      <c r="BP615" s="175"/>
      <c r="BQ615" s="175"/>
      <c r="BR615" s="175"/>
      <c r="BS615" s="175"/>
      <c r="BT615" s="175"/>
      <c r="BU615" s="175"/>
      <c r="BV615" s="175"/>
      <c r="BW615" s="175"/>
      <c r="BX615" s="175"/>
      <c r="BY615" s="175"/>
      <c r="BZ615" s="175"/>
      <c r="CA615" s="175"/>
      <c r="CB615" s="175"/>
      <c r="CC615" s="175"/>
      <c r="CD615" s="175"/>
      <c r="CE615" s="175"/>
    </row>
    <row r="616" spans="1:83" ht="15" customHeight="1">
      <c r="A616" s="175" t="s">
        <v>58</v>
      </c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  <c r="AQ616" s="175"/>
      <c r="AR616" s="175"/>
      <c r="AS616" s="175"/>
      <c r="AT616" s="175"/>
      <c r="AU616" s="175"/>
      <c r="AV616" s="175"/>
      <c r="AW616" s="175"/>
      <c r="AX616" s="175"/>
      <c r="AY616" s="175"/>
      <c r="AZ616" s="175"/>
      <c r="BA616" s="175"/>
      <c r="BB616" s="175"/>
      <c r="BC616" s="175"/>
      <c r="BD616" s="175"/>
      <c r="BE616" s="175"/>
      <c r="BF616" s="175"/>
      <c r="BG616" s="175"/>
      <c r="BH616" s="175"/>
      <c r="BI616" s="175"/>
      <c r="BJ616" s="175"/>
      <c r="BK616" s="175"/>
      <c r="BL616" s="175"/>
      <c r="BM616" s="175"/>
      <c r="BN616" s="175"/>
      <c r="BO616" s="175"/>
      <c r="BP616" s="175"/>
      <c r="BQ616" s="175"/>
      <c r="BR616" s="175"/>
      <c r="BS616" s="175"/>
      <c r="BT616" s="175"/>
      <c r="BU616" s="175"/>
      <c r="BV616" s="175"/>
      <c r="BW616" s="175"/>
      <c r="BX616" s="175"/>
      <c r="BY616" s="175"/>
      <c r="BZ616" s="175"/>
      <c r="CA616" s="175"/>
      <c r="CB616" s="175"/>
      <c r="CC616" s="175"/>
      <c r="CD616" s="175"/>
      <c r="CE616" s="175"/>
    </row>
    <row r="617" spans="1:83" ht="15">
      <c r="A617" s="175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  <c r="AR617" s="17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5"/>
      <c r="BG617" s="175"/>
      <c r="BH617" s="175"/>
      <c r="BI617" s="175"/>
      <c r="BJ617" s="175"/>
      <c r="BK617" s="175"/>
      <c r="BL617" s="175"/>
      <c r="BM617" s="175"/>
      <c r="BN617" s="175"/>
      <c r="BO617" s="175"/>
      <c r="BP617" s="175"/>
      <c r="BQ617" s="175"/>
      <c r="BR617" s="175"/>
      <c r="BS617" s="175"/>
      <c r="BT617" s="175"/>
      <c r="BU617" s="175"/>
      <c r="BV617" s="175"/>
      <c r="BW617" s="175"/>
      <c r="BX617" s="175"/>
      <c r="BY617" s="175"/>
      <c r="BZ617" s="175"/>
      <c r="CA617" s="175"/>
      <c r="CB617" s="175"/>
      <c r="CC617" s="175"/>
      <c r="CD617" s="175"/>
      <c r="CE617" s="175"/>
    </row>
    <row r="618" spans="1:83" ht="15">
      <c r="A618" s="163" t="s">
        <v>41</v>
      </c>
      <c r="B618" s="163"/>
      <c r="C618" s="163"/>
      <c r="D618" s="163"/>
      <c r="E618" s="165" t="s">
        <v>35</v>
      </c>
      <c r="F618" s="166"/>
      <c r="G618" s="166"/>
      <c r="H618" s="166"/>
      <c r="I618" s="166"/>
      <c r="J618" s="166"/>
      <c r="K618" s="166"/>
      <c r="L618" s="166"/>
      <c r="M618" s="166"/>
      <c r="N618" s="166"/>
      <c r="O618" s="167"/>
      <c r="P618" s="165" t="s">
        <v>59</v>
      </c>
      <c r="Q618" s="166"/>
      <c r="R618" s="166"/>
      <c r="S618" s="166"/>
      <c r="T618" s="166"/>
      <c r="U618" s="166"/>
      <c r="V618" s="166"/>
      <c r="W618" s="166"/>
      <c r="X618" s="166"/>
      <c r="Y618" s="167"/>
      <c r="Z618" s="161" t="s">
        <v>29</v>
      </c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  <c r="AS618" s="161"/>
      <c r="AT618" s="161"/>
      <c r="AU618" s="161"/>
      <c r="AV618" s="161"/>
      <c r="AW618" s="161"/>
      <c r="AX618" s="161"/>
      <c r="AY618" s="161"/>
      <c r="AZ618" s="161"/>
      <c r="BA618" s="161"/>
      <c r="BB618" s="161"/>
      <c r="BC618" s="161"/>
      <c r="BD618" s="161"/>
      <c r="BE618" s="161"/>
      <c r="BF618" s="161"/>
      <c r="BG618" s="161"/>
      <c r="BH618" s="161"/>
      <c r="BI618" s="161"/>
      <c r="BJ618" s="161"/>
      <c r="BK618" s="161"/>
      <c r="BL618" s="161"/>
      <c r="BM618" s="161"/>
      <c r="BN618" s="161"/>
      <c r="BO618" s="161"/>
      <c r="BP618" s="161"/>
      <c r="BQ618" s="161"/>
      <c r="BR618" s="161"/>
      <c r="BS618" s="161"/>
      <c r="BT618" s="161"/>
      <c r="BU618" s="161"/>
      <c r="BV618" s="161"/>
      <c r="BW618" s="161"/>
      <c r="BX618" s="161"/>
      <c r="BY618" s="161"/>
      <c r="BZ618" s="162"/>
      <c r="CA618" s="165" t="s">
        <v>60</v>
      </c>
      <c r="CB618" s="166"/>
      <c r="CC618" s="166"/>
      <c r="CD618" s="166"/>
      <c r="CE618" s="167"/>
    </row>
    <row r="619" spans="1:83" ht="15">
      <c r="A619" s="163"/>
      <c r="B619" s="163"/>
      <c r="C619" s="163"/>
      <c r="D619" s="163"/>
      <c r="E619" s="168"/>
      <c r="F619" s="169"/>
      <c r="G619" s="169"/>
      <c r="H619" s="169"/>
      <c r="I619" s="169"/>
      <c r="J619" s="169"/>
      <c r="K619" s="169"/>
      <c r="L619" s="169"/>
      <c r="M619" s="169"/>
      <c r="N619" s="169"/>
      <c r="O619" s="170"/>
      <c r="P619" s="168"/>
      <c r="Q619" s="169"/>
      <c r="R619" s="169"/>
      <c r="S619" s="169"/>
      <c r="T619" s="169"/>
      <c r="U619" s="169"/>
      <c r="V619" s="169"/>
      <c r="W619" s="169"/>
      <c r="X619" s="169"/>
      <c r="Y619" s="170"/>
      <c r="Z619" s="162" t="s">
        <v>42</v>
      </c>
      <c r="AA619" s="163"/>
      <c r="AB619" s="163"/>
      <c r="AC619" s="163"/>
      <c r="AD619" s="163"/>
      <c r="AE619" s="163"/>
      <c r="AF619" s="163"/>
      <c r="AG619" s="163"/>
      <c r="AH619" s="163"/>
      <c r="AI619" s="163"/>
      <c r="AJ619" s="163"/>
      <c r="AK619" s="163"/>
      <c r="AL619" s="163"/>
      <c r="AM619" s="171" t="s">
        <v>25</v>
      </c>
      <c r="AN619" s="172"/>
      <c r="AO619" s="172"/>
      <c r="AP619" s="172"/>
      <c r="AQ619" s="172"/>
      <c r="AR619" s="172"/>
      <c r="AS619" s="172"/>
      <c r="AT619" s="172"/>
      <c r="AU619" s="172"/>
      <c r="AV619" s="173"/>
      <c r="AW619" s="165" t="s">
        <v>64</v>
      </c>
      <c r="AX619" s="166"/>
      <c r="AY619" s="166"/>
      <c r="AZ619" s="166"/>
      <c r="BA619" s="166"/>
      <c r="BB619" s="167"/>
      <c r="BC619" s="165" t="s">
        <v>33</v>
      </c>
      <c r="BD619" s="166"/>
      <c r="BE619" s="166"/>
      <c r="BF619" s="166"/>
      <c r="BG619" s="166"/>
      <c r="BH619" s="167"/>
      <c r="BI619" s="165" t="s">
        <v>34</v>
      </c>
      <c r="BJ619" s="166"/>
      <c r="BK619" s="166"/>
      <c r="BL619" s="166"/>
      <c r="BM619" s="166"/>
      <c r="BN619" s="166"/>
      <c r="BO619" s="166"/>
      <c r="BP619" s="166"/>
      <c r="BQ619" s="166"/>
      <c r="BR619" s="166"/>
      <c r="BS619" s="166"/>
      <c r="BT619" s="166"/>
      <c r="BU619" s="166"/>
      <c r="BV619" s="166"/>
      <c r="BW619" s="166"/>
      <c r="BX619" s="166"/>
      <c r="BY619" s="166"/>
      <c r="BZ619" s="167"/>
      <c r="CA619" s="168"/>
      <c r="CB619" s="169"/>
      <c r="CC619" s="169"/>
      <c r="CD619" s="169"/>
      <c r="CE619" s="170"/>
    </row>
    <row r="620" spans="1:83" ht="31.5" customHeight="1">
      <c r="A620" s="163"/>
      <c r="B620" s="163"/>
      <c r="C620" s="163"/>
      <c r="D620" s="163"/>
      <c r="E620" s="171"/>
      <c r="F620" s="172"/>
      <c r="G620" s="172"/>
      <c r="H620" s="172"/>
      <c r="I620" s="172"/>
      <c r="J620" s="172"/>
      <c r="K620" s="172"/>
      <c r="L620" s="172"/>
      <c r="M620" s="172"/>
      <c r="N620" s="172"/>
      <c r="O620" s="173"/>
      <c r="P620" s="171"/>
      <c r="Q620" s="172"/>
      <c r="R620" s="172"/>
      <c r="S620" s="172"/>
      <c r="T620" s="172"/>
      <c r="U620" s="172"/>
      <c r="V620" s="172"/>
      <c r="W620" s="172"/>
      <c r="X620" s="172"/>
      <c r="Y620" s="173"/>
      <c r="Z620" s="162"/>
      <c r="AA620" s="163"/>
      <c r="AB620" s="163"/>
      <c r="AC620" s="163"/>
      <c r="AD620" s="163"/>
      <c r="AE620" s="163"/>
      <c r="AF620" s="163"/>
      <c r="AG620" s="163"/>
      <c r="AH620" s="163"/>
      <c r="AI620" s="163"/>
      <c r="AJ620" s="163"/>
      <c r="AK620" s="163"/>
      <c r="AL620" s="163"/>
      <c r="AM620" s="165" t="s">
        <v>43</v>
      </c>
      <c r="AN620" s="166"/>
      <c r="AO620" s="166"/>
      <c r="AP620" s="166"/>
      <c r="AQ620" s="166"/>
      <c r="AR620" s="167"/>
      <c r="AS620" s="165" t="s">
        <v>26</v>
      </c>
      <c r="AT620" s="166"/>
      <c r="AU620" s="166"/>
      <c r="AV620" s="167"/>
      <c r="AW620" s="168"/>
      <c r="AX620" s="169"/>
      <c r="AY620" s="169"/>
      <c r="AZ620" s="169"/>
      <c r="BA620" s="169"/>
      <c r="BB620" s="170"/>
      <c r="BC620" s="168"/>
      <c r="BD620" s="169"/>
      <c r="BE620" s="169"/>
      <c r="BF620" s="169"/>
      <c r="BG620" s="169"/>
      <c r="BH620" s="170"/>
      <c r="BI620" s="168"/>
      <c r="BJ620" s="169"/>
      <c r="BK620" s="169"/>
      <c r="BL620" s="169"/>
      <c r="BM620" s="169"/>
      <c r="BN620" s="169"/>
      <c r="BO620" s="169"/>
      <c r="BP620" s="169"/>
      <c r="BQ620" s="169"/>
      <c r="BR620" s="169"/>
      <c r="BS620" s="169"/>
      <c r="BT620" s="169"/>
      <c r="BU620" s="169"/>
      <c r="BV620" s="169"/>
      <c r="BW620" s="169"/>
      <c r="BX620" s="169"/>
      <c r="BY620" s="169"/>
      <c r="BZ620" s="170"/>
      <c r="CA620" s="168"/>
      <c r="CB620" s="169"/>
      <c r="CC620" s="169"/>
      <c r="CD620" s="169"/>
      <c r="CE620" s="170"/>
    </row>
    <row r="621" spans="1:83" ht="38.25" customHeight="1">
      <c r="A621" s="163"/>
      <c r="B621" s="163"/>
      <c r="C621" s="163"/>
      <c r="D621" s="163"/>
      <c r="E621" s="160" t="s">
        <v>42</v>
      </c>
      <c r="F621" s="161"/>
      <c r="G621" s="161"/>
      <c r="H621" s="161"/>
      <c r="I621" s="161"/>
      <c r="J621" s="161"/>
      <c r="K621" s="161"/>
      <c r="L621" s="161"/>
      <c r="M621" s="161"/>
      <c r="N621" s="161"/>
      <c r="O621" s="162"/>
      <c r="P621" s="163" t="s">
        <v>42</v>
      </c>
      <c r="Q621" s="163"/>
      <c r="R621" s="163"/>
      <c r="S621" s="163"/>
      <c r="T621" s="163"/>
      <c r="U621" s="163"/>
      <c r="V621" s="163"/>
      <c r="W621" s="163"/>
      <c r="X621" s="163"/>
      <c r="Y621" s="163"/>
      <c r="Z621" s="162"/>
      <c r="AA621" s="163"/>
      <c r="AB621" s="163"/>
      <c r="AC621" s="163"/>
      <c r="AD621" s="163"/>
      <c r="AE621" s="163"/>
      <c r="AF621" s="163"/>
      <c r="AG621" s="163"/>
      <c r="AH621" s="163"/>
      <c r="AI621" s="163"/>
      <c r="AJ621" s="163"/>
      <c r="AK621" s="163"/>
      <c r="AL621" s="163"/>
      <c r="AM621" s="171"/>
      <c r="AN621" s="172"/>
      <c r="AO621" s="172"/>
      <c r="AP621" s="172"/>
      <c r="AQ621" s="172"/>
      <c r="AR621" s="173"/>
      <c r="AS621" s="171"/>
      <c r="AT621" s="172"/>
      <c r="AU621" s="172"/>
      <c r="AV621" s="173"/>
      <c r="AW621" s="171"/>
      <c r="AX621" s="172"/>
      <c r="AY621" s="172"/>
      <c r="AZ621" s="172"/>
      <c r="BA621" s="172"/>
      <c r="BB621" s="173"/>
      <c r="BC621" s="171"/>
      <c r="BD621" s="172"/>
      <c r="BE621" s="172"/>
      <c r="BF621" s="172"/>
      <c r="BG621" s="172"/>
      <c r="BH621" s="173"/>
      <c r="BI621" s="171"/>
      <c r="BJ621" s="172"/>
      <c r="BK621" s="172"/>
      <c r="BL621" s="172"/>
      <c r="BM621" s="172"/>
      <c r="BN621" s="172"/>
      <c r="BO621" s="172"/>
      <c r="BP621" s="172"/>
      <c r="BQ621" s="172"/>
      <c r="BR621" s="172"/>
      <c r="BS621" s="172"/>
      <c r="BT621" s="172"/>
      <c r="BU621" s="172"/>
      <c r="BV621" s="172"/>
      <c r="BW621" s="172"/>
      <c r="BX621" s="172"/>
      <c r="BY621" s="172"/>
      <c r="BZ621" s="173"/>
      <c r="CA621" s="171"/>
      <c r="CB621" s="172"/>
      <c r="CC621" s="172"/>
      <c r="CD621" s="172"/>
      <c r="CE621" s="173"/>
    </row>
    <row r="622" spans="1:83" ht="15">
      <c r="A622" s="164" t="s">
        <v>12</v>
      </c>
      <c r="B622" s="164"/>
      <c r="C622" s="164"/>
      <c r="D622" s="164"/>
      <c r="E622" s="125" t="s">
        <v>13</v>
      </c>
      <c r="F622" s="126"/>
      <c r="G622" s="126"/>
      <c r="H622" s="126"/>
      <c r="I622" s="126"/>
      <c r="J622" s="126"/>
      <c r="K622" s="126"/>
      <c r="L622" s="126"/>
      <c r="M622" s="126"/>
      <c r="N622" s="126"/>
      <c r="O622" s="127"/>
      <c r="P622" s="164" t="s">
        <v>14</v>
      </c>
      <c r="Q622" s="164"/>
      <c r="R622" s="164"/>
      <c r="S622" s="164"/>
      <c r="T622" s="164"/>
      <c r="U622" s="164"/>
      <c r="V622" s="164"/>
      <c r="W622" s="164"/>
      <c r="X622" s="164"/>
      <c r="Y622" s="164"/>
      <c r="Z622" s="164" t="s">
        <v>15</v>
      </c>
      <c r="AA622" s="164"/>
      <c r="AB622" s="164"/>
      <c r="AC622" s="164"/>
      <c r="AD622" s="164"/>
      <c r="AE622" s="164"/>
      <c r="AF622" s="164"/>
      <c r="AG622" s="164"/>
      <c r="AH622" s="164"/>
      <c r="AI622" s="164"/>
      <c r="AJ622" s="164"/>
      <c r="AK622" s="164"/>
      <c r="AL622" s="164"/>
      <c r="AM622" s="164" t="s">
        <v>16</v>
      </c>
      <c r="AN622" s="164"/>
      <c r="AO622" s="164"/>
      <c r="AP622" s="164"/>
      <c r="AQ622" s="164"/>
      <c r="AR622" s="164"/>
      <c r="AS622" s="164" t="s">
        <v>17</v>
      </c>
      <c r="AT622" s="164"/>
      <c r="AU622" s="164"/>
      <c r="AV622" s="164"/>
      <c r="AW622" s="164" t="s">
        <v>18</v>
      </c>
      <c r="AX622" s="164"/>
      <c r="AY622" s="164"/>
      <c r="AZ622" s="164"/>
      <c r="BA622" s="164"/>
      <c r="BB622" s="164"/>
      <c r="BC622" s="164" t="s">
        <v>19</v>
      </c>
      <c r="BD622" s="164"/>
      <c r="BE622" s="164"/>
      <c r="BF622" s="164"/>
      <c r="BG622" s="164"/>
      <c r="BH622" s="164"/>
      <c r="BI622" s="125" t="s">
        <v>20</v>
      </c>
      <c r="BJ622" s="126"/>
      <c r="BK622" s="126"/>
      <c r="BL622" s="126"/>
      <c r="BM622" s="126"/>
      <c r="BN622" s="126"/>
      <c r="BO622" s="126"/>
      <c r="BP622" s="126"/>
      <c r="BQ622" s="126"/>
      <c r="BR622" s="126"/>
      <c r="BS622" s="126"/>
      <c r="BT622" s="126"/>
      <c r="BU622" s="126"/>
      <c r="BV622" s="126"/>
      <c r="BW622" s="126"/>
      <c r="BX622" s="126"/>
      <c r="BY622" s="126"/>
      <c r="BZ622" s="127"/>
      <c r="CA622" s="174" t="s">
        <v>21</v>
      </c>
      <c r="CB622" s="174"/>
      <c r="CC622" s="174"/>
      <c r="CD622" s="174"/>
      <c r="CE622" s="174"/>
    </row>
    <row r="623" spans="1:83" ht="15" hidden="1">
      <c r="A623" s="117"/>
      <c r="B623" s="117"/>
      <c r="C623" s="117"/>
      <c r="D623" s="117"/>
      <c r="E623" s="128"/>
      <c r="F623" s="129"/>
      <c r="G623" s="129"/>
      <c r="H623" s="129"/>
      <c r="I623" s="129"/>
      <c r="J623" s="129"/>
      <c r="K623" s="129"/>
      <c r="L623" s="129"/>
      <c r="M623" s="129"/>
      <c r="N623" s="129"/>
      <c r="O623" s="130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64"/>
      <c r="AN623" s="164"/>
      <c r="AO623" s="164"/>
      <c r="AP623" s="164"/>
      <c r="AQ623" s="164"/>
      <c r="AR623" s="164"/>
      <c r="AS623" s="117"/>
      <c r="AT623" s="117"/>
      <c r="AU623" s="117"/>
      <c r="AV623" s="117"/>
      <c r="AW623" s="118"/>
      <c r="AX623" s="118"/>
      <c r="AY623" s="118"/>
      <c r="AZ623" s="118"/>
      <c r="BA623" s="118"/>
      <c r="BB623" s="118"/>
      <c r="BC623" s="118"/>
      <c r="BD623" s="118"/>
      <c r="BE623" s="118"/>
      <c r="BF623" s="118"/>
      <c r="BG623" s="118"/>
      <c r="BH623" s="118"/>
      <c r="BI623" s="97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9"/>
      <c r="CA623" s="174"/>
      <c r="CB623" s="174"/>
      <c r="CC623" s="174"/>
      <c r="CD623" s="174"/>
      <c r="CE623" s="174"/>
    </row>
    <row r="624" spans="1:83" ht="15">
      <c r="A624" s="117"/>
      <c r="B624" s="117"/>
      <c r="C624" s="117"/>
      <c r="D624" s="117"/>
      <c r="E624" s="137"/>
      <c r="F624" s="138"/>
      <c r="G624" s="138"/>
      <c r="H624" s="138"/>
      <c r="I624" s="138"/>
      <c r="J624" s="138"/>
      <c r="K624" s="138"/>
      <c r="L624" s="138"/>
      <c r="M624" s="138"/>
      <c r="N624" s="138"/>
      <c r="O624" s="139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64"/>
      <c r="AN624" s="164"/>
      <c r="AO624" s="164"/>
      <c r="AP624" s="164"/>
      <c r="AQ624" s="164"/>
      <c r="AR624" s="164"/>
      <c r="AS624" s="117"/>
      <c r="AT624" s="117"/>
      <c r="AU624" s="117"/>
      <c r="AV624" s="117"/>
      <c r="AW624" s="118"/>
      <c r="AX624" s="118"/>
      <c r="AY624" s="118"/>
      <c r="AZ624" s="118"/>
      <c r="BA624" s="118"/>
      <c r="BB624" s="118"/>
      <c r="BC624" s="118"/>
      <c r="BD624" s="118"/>
      <c r="BE624" s="118"/>
      <c r="BF624" s="118"/>
      <c r="BG624" s="118"/>
      <c r="BH624" s="118"/>
      <c r="BI624" s="97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9"/>
      <c r="CA624" s="174"/>
      <c r="CB624" s="174"/>
      <c r="CC624" s="174"/>
      <c r="CD624" s="174"/>
      <c r="CE624" s="174"/>
    </row>
    <row r="625" spans="1:83" ht="15" hidden="1">
      <c r="A625" s="117"/>
      <c r="B625" s="117"/>
      <c r="C625" s="117"/>
      <c r="D625" s="117"/>
      <c r="E625" s="128"/>
      <c r="F625" s="129"/>
      <c r="G625" s="129"/>
      <c r="H625" s="129"/>
      <c r="I625" s="129"/>
      <c r="J625" s="129"/>
      <c r="K625" s="129"/>
      <c r="L625" s="129"/>
      <c r="M625" s="129"/>
      <c r="N625" s="129"/>
      <c r="O625" s="130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64"/>
      <c r="AN625" s="164"/>
      <c r="AO625" s="164"/>
      <c r="AP625" s="164"/>
      <c r="AQ625" s="164"/>
      <c r="AR625" s="164"/>
      <c r="AS625" s="117"/>
      <c r="AT625" s="117"/>
      <c r="AU625" s="117"/>
      <c r="AV625" s="117"/>
      <c r="AW625" s="118"/>
      <c r="AX625" s="118"/>
      <c r="AY625" s="118"/>
      <c r="AZ625" s="118"/>
      <c r="BA625" s="118"/>
      <c r="BB625" s="118"/>
      <c r="BC625" s="118"/>
      <c r="BD625" s="118"/>
      <c r="BE625" s="118"/>
      <c r="BF625" s="118"/>
      <c r="BG625" s="118"/>
      <c r="BH625" s="118"/>
      <c r="BI625" s="97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9"/>
      <c r="CA625" s="174"/>
      <c r="CB625" s="174"/>
      <c r="CC625" s="174"/>
      <c r="CD625" s="174"/>
      <c r="CE625" s="174"/>
    </row>
    <row r="626" spans="1:83" ht="15">
      <c r="A626" s="117"/>
      <c r="B626" s="117"/>
      <c r="C626" s="117"/>
      <c r="D626" s="117"/>
      <c r="E626" s="137"/>
      <c r="F626" s="138"/>
      <c r="G626" s="138"/>
      <c r="H626" s="138"/>
      <c r="I626" s="138"/>
      <c r="J626" s="138"/>
      <c r="K626" s="138"/>
      <c r="L626" s="138"/>
      <c r="M626" s="138"/>
      <c r="N626" s="138"/>
      <c r="O626" s="139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64"/>
      <c r="AN626" s="164"/>
      <c r="AO626" s="164"/>
      <c r="AP626" s="164"/>
      <c r="AQ626" s="164"/>
      <c r="AR626" s="164"/>
      <c r="AS626" s="117"/>
      <c r="AT626" s="117"/>
      <c r="AU626" s="117"/>
      <c r="AV626" s="117"/>
      <c r="AW626" s="118"/>
      <c r="AX626" s="118"/>
      <c r="AY626" s="118"/>
      <c r="AZ626" s="118"/>
      <c r="BA626" s="118"/>
      <c r="BB626" s="118"/>
      <c r="BC626" s="118"/>
      <c r="BD626" s="118"/>
      <c r="BE626" s="118"/>
      <c r="BF626" s="118"/>
      <c r="BG626" s="118"/>
      <c r="BH626" s="118"/>
      <c r="BI626" s="97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9"/>
      <c r="CA626" s="174"/>
      <c r="CB626" s="174"/>
      <c r="CC626" s="174"/>
      <c r="CD626" s="174"/>
      <c r="CE626" s="174"/>
    </row>
    <row r="627" spans="1:95" s="68" customFormat="1" ht="24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67"/>
      <c r="CG627" s="67"/>
      <c r="CH627" s="67"/>
      <c r="CI627" s="67"/>
      <c r="CJ627" s="67"/>
      <c r="CK627" s="67"/>
      <c r="CL627" s="67"/>
      <c r="CM627" s="67"/>
      <c r="CN627" s="67"/>
      <c r="CO627" s="67"/>
      <c r="CP627" s="67"/>
      <c r="CQ627" s="67"/>
    </row>
    <row r="628" spans="1:83" ht="15">
      <c r="A628" s="175" t="s">
        <v>36</v>
      </c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241"/>
      <c r="X628" s="241"/>
      <c r="Y628" s="241"/>
      <c r="Z628" s="241"/>
      <c r="AA628" s="241"/>
      <c r="AB628" s="241"/>
      <c r="AC628" s="241"/>
      <c r="AD628" s="241"/>
      <c r="AE628" s="241"/>
      <c r="AF628" s="241"/>
      <c r="AG628" s="241"/>
      <c r="AH628" s="241"/>
      <c r="AI628" s="241"/>
      <c r="AJ628" s="241"/>
      <c r="AL628" s="241"/>
      <c r="AM628" s="241"/>
      <c r="AN628" s="241"/>
      <c r="AO628" s="241"/>
      <c r="AP628" s="241"/>
      <c r="AQ628" s="241"/>
      <c r="AR628" s="241"/>
      <c r="AS628" s="241"/>
      <c r="AT628" s="241"/>
      <c r="AU628" s="241"/>
      <c r="AW628" s="241"/>
      <c r="AX628" s="241"/>
      <c r="AY628" s="241"/>
      <c r="AZ628" s="241"/>
      <c r="BA628" s="241"/>
      <c r="BB628" s="241"/>
      <c r="BC628" s="241"/>
      <c r="BD628" s="241"/>
      <c r="BE628" s="241"/>
      <c r="BF628" s="241"/>
      <c r="BG628" s="241"/>
      <c r="BH628" s="241"/>
      <c r="BI628" s="241"/>
      <c r="BJ628" s="241"/>
      <c r="BK628" s="241"/>
      <c r="BL628" s="241"/>
      <c r="BM628" s="175"/>
      <c r="BN628" s="175"/>
      <c r="BO628" s="175"/>
      <c r="BP628" s="175"/>
      <c r="BQ628" s="175"/>
      <c r="BR628" s="175"/>
      <c r="BS628" s="175"/>
      <c r="BT628" s="175"/>
      <c r="BU628" s="175"/>
      <c r="BV628" s="175"/>
      <c r="BW628" s="175"/>
      <c r="BX628" s="175"/>
      <c r="BY628" s="175"/>
      <c r="BZ628" s="175"/>
      <c r="CA628" s="175"/>
      <c r="CB628" s="175"/>
      <c r="CC628" s="175"/>
      <c r="CD628" s="175"/>
      <c r="CE628" s="175"/>
    </row>
    <row r="629" spans="1:83" ht="15">
      <c r="A629" s="175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265" t="s">
        <v>3</v>
      </c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66"/>
      <c r="AL629" s="265" t="s">
        <v>4</v>
      </c>
      <c r="AM629" s="265"/>
      <c r="AN629" s="265"/>
      <c r="AO629" s="265"/>
      <c r="AP629" s="265"/>
      <c r="AQ629" s="265"/>
      <c r="AR629" s="265"/>
      <c r="AS629" s="265"/>
      <c r="AT629" s="265"/>
      <c r="AU629" s="265"/>
      <c r="AV629" s="66"/>
      <c r="AW629" s="265" t="s">
        <v>5</v>
      </c>
      <c r="AX629" s="265"/>
      <c r="AY629" s="265"/>
      <c r="AZ629" s="265"/>
      <c r="BA629" s="265"/>
      <c r="BB629" s="265"/>
      <c r="BC629" s="265"/>
      <c r="BD629" s="265"/>
      <c r="BE629" s="265"/>
      <c r="BF629" s="265"/>
      <c r="BG629" s="265"/>
      <c r="BH629" s="265"/>
      <c r="BI629" s="265"/>
      <c r="BJ629" s="265"/>
      <c r="BK629" s="265"/>
      <c r="BL629" s="265"/>
      <c r="BM629" s="175"/>
      <c r="BN629" s="175"/>
      <c r="BO629" s="175"/>
      <c r="BP629" s="175"/>
      <c r="BQ629" s="175"/>
      <c r="BR629" s="175"/>
      <c r="BS629" s="175"/>
      <c r="BT629" s="175"/>
      <c r="BU629" s="175"/>
      <c r="BV629" s="175"/>
      <c r="BW629" s="175"/>
      <c r="BX629" s="175"/>
      <c r="BY629" s="175"/>
      <c r="BZ629" s="175"/>
      <c r="CA629" s="175"/>
      <c r="CB629" s="175"/>
      <c r="CC629" s="175"/>
      <c r="CD629" s="175"/>
      <c r="CE629" s="175"/>
    </row>
    <row r="630" spans="1:83" ht="15">
      <c r="A630" s="7" t="s">
        <v>9</v>
      </c>
      <c r="B630" s="241" t="s">
        <v>143</v>
      </c>
      <c r="C630" s="241"/>
      <c r="D630" s="7" t="s">
        <v>9</v>
      </c>
      <c r="E630" s="135" t="s">
        <v>144</v>
      </c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219" t="s">
        <v>11</v>
      </c>
      <c r="T630" s="219"/>
      <c r="U630" s="241" t="s">
        <v>131</v>
      </c>
      <c r="V630" s="241"/>
      <c r="W630" s="175" t="s">
        <v>10</v>
      </c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175"/>
      <c r="AT630" s="175"/>
      <c r="AU630" s="175"/>
      <c r="AV630" s="175"/>
      <c r="AW630" s="175"/>
      <c r="AX630" s="175"/>
      <c r="AY630" s="175"/>
      <c r="AZ630" s="175"/>
      <c r="BA630" s="175"/>
      <c r="BB630" s="175"/>
      <c r="BC630" s="175"/>
      <c r="BD630" s="175"/>
      <c r="BE630" s="175"/>
      <c r="BF630" s="175"/>
      <c r="BG630" s="175"/>
      <c r="BH630" s="175"/>
      <c r="BI630" s="175"/>
      <c r="BJ630" s="175"/>
      <c r="BK630" s="175"/>
      <c r="BL630" s="175"/>
      <c r="BM630" s="175"/>
      <c r="BN630" s="175"/>
      <c r="BO630" s="175"/>
      <c r="BP630" s="175"/>
      <c r="BQ630" s="175"/>
      <c r="BR630" s="175"/>
      <c r="BS630" s="175"/>
      <c r="BT630" s="175"/>
      <c r="BU630" s="175"/>
      <c r="BV630" s="175"/>
      <c r="BW630" s="175"/>
      <c r="BX630" s="175"/>
      <c r="BY630" s="175"/>
      <c r="BZ630" s="175"/>
      <c r="CA630" s="175"/>
      <c r="CB630" s="175"/>
      <c r="CC630" s="175"/>
      <c r="CD630" s="175"/>
      <c r="CE630" s="175"/>
    </row>
    <row r="631" spans="1:83" ht="15">
      <c r="A631" s="175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  <c r="AR631" s="175"/>
      <c r="AS631" s="175"/>
      <c r="AT631" s="175"/>
      <c r="AU631" s="175"/>
      <c r="AV631" s="175"/>
      <c r="AW631" s="175"/>
      <c r="AX631" s="175"/>
      <c r="AY631" s="175"/>
      <c r="AZ631" s="175"/>
      <c r="BA631" s="175"/>
      <c r="BB631" s="175"/>
      <c r="BC631" s="175"/>
      <c r="BD631" s="175"/>
      <c r="BE631" s="175"/>
      <c r="BF631" s="175"/>
      <c r="BG631" s="175"/>
      <c r="BH631" s="175"/>
      <c r="BI631" s="175"/>
      <c r="BJ631" s="175"/>
      <c r="BK631" s="175"/>
      <c r="BL631" s="175"/>
      <c r="BM631" s="175"/>
      <c r="BN631" s="175"/>
      <c r="BO631" s="175"/>
      <c r="BP631" s="175"/>
      <c r="BQ631" s="175"/>
      <c r="BR631" s="175"/>
      <c r="BS631" s="175"/>
      <c r="BT631" s="175"/>
      <c r="BU631" s="175"/>
      <c r="BV631" s="175"/>
      <c r="BW631" s="175"/>
      <c r="BX631" s="175"/>
      <c r="BY631" s="175"/>
      <c r="BZ631" s="175"/>
      <c r="CA631" s="175"/>
      <c r="CB631" s="175"/>
      <c r="CC631" s="175"/>
      <c r="CD631" s="175"/>
      <c r="CE631" s="175"/>
    </row>
    <row r="632" spans="1:83" ht="15">
      <c r="A632" s="254" t="s">
        <v>31</v>
      </c>
      <c r="B632" s="254"/>
      <c r="C632" s="254"/>
      <c r="D632" s="254"/>
      <c r="E632" s="254"/>
      <c r="F632" s="254"/>
      <c r="G632" s="254"/>
      <c r="H632" s="254"/>
      <c r="I632" s="254"/>
      <c r="J632" s="254"/>
      <c r="K632" s="254"/>
      <c r="L632" s="254"/>
      <c r="M632" s="254"/>
      <c r="N632" s="254"/>
      <c r="O632" s="254"/>
      <c r="P632" s="254"/>
      <c r="Q632" s="254"/>
      <c r="R632" s="254"/>
      <c r="S632" s="254"/>
      <c r="T632" s="254"/>
      <c r="U632" s="254"/>
      <c r="V632" s="254"/>
      <c r="W632" s="254"/>
      <c r="X632" s="254"/>
      <c r="Y632" s="254"/>
      <c r="Z632" s="254"/>
      <c r="AA632" s="254"/>
      <c r="AB632" s="254"/>
      <c r="AC632" s="254"/>
      <c r="AD632" s="254"/>
      <c r="AE632" s="254"/>
      <c r="AF632" s="254"/>
      <c r="AG632" s="254"/>
      <c r="AH632" s="254"/>
      <c r="AI632" s="254"/>
      <c r="AJ632" s="254"/>
      <c r="AK632" s="254"/>
      <c r="AL632" s="254"/>
      <c r="AM632" s="254"/>
      <c r="AN632" s="254"/>
      <c r="AO632" s="254"/>
      <c r="AP632" s="254"/>
      <c r="AQ632" s="254"/>
      <c r="AR632" s="254"/>
      <c r="AS632" s="254"/>
      <c r="AT632" s="254"/>
      <c r="AU632" s="254"/>
      <c r="AV632" s="254"/>
      <c r="AW632" s="254"/>
      <c r="AX632" s="254"/>
      <c r="AY632" s="254"/>
      <c r="AZ632" s="254"/>
      <c r="BA632" s="254"/>
      <c r="BB632" s="254"/>
      <c r="BC632" s="254"/>
      <c r="BD632" s="254"/>
      <c r="BE632" s="254"/>
      <c r="BF632" s="254"/>
      <c r="BG632" s="254"/>
      <c r="BH632" s="254"/>
      <c r="BI632" s="254"/>
      <c r="BJ632" s="254"/>
      <c r="BK632" s="254"/>
      <c r="BL632" s="254"/>
      <c r="BM632" s="254"/>
      <c r="BN632" s="254"/>
      <c r="BO632" s="254"/>
      <c r="BP632" s="254"/>
      <c r="BQ632" s="254"/>
      <c r="BR632" s="254"/>
      <c r="BS632" s="254"/>
      <c r="BT632" s="254"/>
      <c r="BU632" s="254"/>
      <c r="BV632" s="254"/>
      <c r="BW632" s="254"/>
      <c r="BX632" s="254"/>
      <c r="BY632" s="254"/>
      <c r="BZ632" s="254"/>
      <c r="CA632" s="254"/>
      <c r="CB632" s="254"/>
      <c r="CC632" s="254"/>
      <c r="CD632" s="254"/>
      <c r="CE632" s="254"/>
    </row>
    <row r="633" spans="1:83" ht="30" customHeight="1">
      <c r="A633" s="251" t="s">
        <v>123</v>
      </c>
      <c r="B633" s="254"/>
      <c r="C633" s="254"/>
      <c r="D633" s="254"/>
      <c r="E633" s="254"/>
      <c r="F633" s="254"/>
      <c r="G633" s="254"/>
      <c r="H633" s="254"/>
      <c r="I633" s="254"/>
      <c r="J633" s="254"/>
      <c r="K633" s="254"/>
      <c r="L633" s="254"/>
      <c r="M633" s="254"/>
      <c r="N633" s="254"/>
      <c r="O633" s="254"/>
      <c r="P633" s="254"/>
      <c r="Q633" s="254"/>
      <c r="R633" s="254"/>
      <c r="S633" s="254"/>
      <c r="T633" s="254"/>
      <c r="U633" s="254"/>
      <c r="V633" s="254"/>
      <c r="W633" s="254"/>
      <c r="X633" s="254"/>
      <c r="Y633" s="254"/>
      <c r="Z633" s="254"/>
      <c r="AA633" s="254"/>
      <c r="AB633" s="254"/>
      <c r="AC633" s="254"/>
      <c r="AD633" s="254"/>
      <c r="AE633" s="254"/>
      <c r="AF633" s="254"/>
      <c r="AG633" s="254"/>
      <c r="AH633" s="254"/>
      <c r="AI633" s="254"/>
      <c r="AJ633" s="254"/>
      <c r="AK633" s="254"/>
      <c r="AL633" s="254"/>
      <c r="AM633" s="254"/>
      <c r="AN633" s="254"/>
      <c r="AO633" s="254"/>
      <c r="AP633" s="254"/>
      <c r="AQ633" s="254"/>
      <c r="AR633" s="254"/>
      <c r="AS633" s="254"/>
      <c r="AT633" s="254"/>
      <c r="AU633" s="254"/>
      <c r="AV633" s="254"/>
      <c r="AW633" s="254"/>
      <c r="AX633" s="254"/>
      <c r="AY633" s="254"/>
      <c r="AZ633" s="254"/>
      <c r="BA633" s="254"/>
      <c r="BB633" s="254"/>
      <c r="BC633" s="254"/>
      <c r="BD633" s="254"/>
      <c r="BE633" s="254"/>
      <c r="BF633" s="254"/>
      <c r="BG633" s="254"/>
      <c r="BH633" s="254"/>
      <c r="BI633" s="254"/>
      <c r="BJ633" s="254"/>
      <c r="BK633" s="254"/>
      <c r="BL633" s="254"/>
      <c r="BM633" s="254"/>
      <c r="BN633" s="254"/>
      <c r="BO633" s="254"/>
      <c r="BP633" s="254"/>
      <c r="BQ633" s="254"/>
      <c r="BR633" s="254"/>
      <c r="BS633" s="254"/>
      <c r="BT633" s="254"/>
      <c r="BU633" s="254"/>
      <c r="BV633" s="254"/>
      <c r="BW633" s="254"/>
      <c r="BX633" s="254"/>
      <c r="BY633" s="254"/>
      <c r="BZ633" s="254"/>
      <c r="CA633" s="254"/>
      <c r="CB633" s="254"/>
      <c r="CC633" s="254"/>
      <c r="CD633" s="254"/>
      <c r="CE633" s="254"/>
    </row>
  </sheetData>
  <sheetProtection/>
  <mergeCells count="2496">
    <mergeCell ref="E261:Q292"/>
    <mergeCell ref="A261:D292"/>
    <mergeCell ref="R293:AD329"/>
    <mergeCell ref="E293:Q329"/>
    <mergeCell ref="A293:D329"/>
    <mergeCell ref="A54:D58"/>
    <mergeCell ref="E185:Q218"/>
    <mergeCell ref="A185:D218"/>
    <mergeCell ref="R219:AD254"/>
    <mergeCell ref="E219:Q254"/>
    <mergeCell ref="R256:AD260"/>
    <mergeCell ref="E256:Q260"/>
    <mergeCell ref="A256:D260"/>
    <mergeCell ref="R185:AD218"/>
    <mergeCell ref="E157:Q184"/>
    <mergeCell ref="E330:Q355"/>
    <mergeCell ref="A330:D355"/>
    <mergeCell ref="P364:Y369"/>
    <mergeCell ref="E364:O369"/>
    <mergeCell ref="A364:D369"/>
    <mergeCell ref="A362:D362"/>
    <mergeCell ref="A357:CE357"/>
    <mergeCell ref="BN335:BS335"/>
    <mergeCell ref="BN339:BS339"/>
    <mergeCell ref="AW139:BB139"/>
    <mergeCell ref="BC139:BH139"/>
    <mergeCell ref="AM139:AR139"/>
    <mergeCell ref="AS139:AV139"/>
    <mergeCell ref="AE214:AW214"/>
    <mergeCell ref="AE215:AW215"/>
    <mergeCell ref="AE205:AW205"/>
    <mergeCell ref="AE201:AW201"/>
    <mergeCell ref="AE206:AW206"/>
    <mergeCell ref="AE207:AW207"/>
    <mergeCell ref="E370:O398"/>
    <mergeCell ref="A370:D398"/>
    <mergeCell ref="Z139:AL139"/>
    <mergeCell ref="P139:Y139"/>
    <mergeCell ref="E139:O139"/>
    <mergeCell ref="A139:D139"/>
    <mergeCell ref="Z366:AL366"/>
    <mergeCell ref="Z367:AL367"/>
    <mergeCell ref="Z368:AL368"/>
    <mergeCell ref="R157:AD184"/>
    <mergeCell ref="BB127:BG127"/>
    <mergeCell ref="BH127:BM127"/>
    <mergeCell ref="BN127:BS127"/>
    <mergeCell ref="BT127:CE127"/>
    <mergeCell ref="AM134:AR134"/>
    <mergeCell ref="AS134:AV134"/>
    <mergeCell ref="AW134:BB134"/>
    <mergeCell ref="BC134:BH134"/>
    <mergeCell ref="A129:CE129"/>
    <mergeCell ref="CA130:CE133"/>
    <mergeCell ref="BN122:BS122"/>
    <mergeCell ref="BT122:CE122"/>
    <mergeCell ref="A124:D127"/>
    <mergeCell ref="E124:Q127"/>
    <mergeCell ref="R124:AD127"/>
    <mergeCell ref="AE127:AW127"/>
    <mergeCell ref="E122:Q122"/>
    <mergeCell ref="R122:AD122"/>
    <mergeCell ref="A122:D122"/>
    <mergeCell ref="AX127:BA127"/>
    <mergeCell ref="AX122:BA122"/>
    <mergeCell ref="BB122:BG122"/>
    <mergeCell ref="A119:D121"/>
    <mergeCell ref="A150:CE150"/>
    <mergeCell ref="R123:AD123"/>
    <mergeCell ref="AE123:AW123"/>
    <mergeCell ref="CA139:CE139"/>
    <mergeCell ref="AX123:BA123"/>
    <mergeCell ref="R119:AD121"/>
    <mergeCell ref="BH122:BM122"/>
    <mergeCell ref="BN349:BS349"/>
    <mergeCell ref="BH346:BM346"/>
    <mergeCell ref="BH290:BM290"/>
    <mergeCell ref="BH282:BM282"/>
    <mergeCell ref="BN348:BS348"/>
    <mergeCell ref="BN345:BS345"/>
    <mergeCell ref="A157:D184"/>
    <mergeCell ref="P399:Y424"/>
    <mergeCell ref="AW449:BB449"/>
    <mergeCell ref="AW413:BB413"/>
    <mergeCell ref="AW414:BB414"/>
    <mergeCell ref="AM379:AR379"/>
    <mergeCell ref="AW388:BB388"/>
    <mergeCell ref="P370:Y398"/>
    <mergeCell ref="AW411:BB411"/>
    <mergeCell ref="AW410:BB410"/>
    <mergeCell ref="BH350:BM350"/>
    <mergeCell ref="BN350:BS350"/>
    <mergeCell ref="AW412:BB412"/>
    <mergeCell ref="BI364:BZ364"/>
    <mergeCell ref="BI375:BZ375"/>
    <mergeCell ref="BC392:BH392"/>
    <mergeCell ref="BC393:BH393"/>
    <mergeCell ref="BC394:BH394"/>
    <mergeCell ref="BC470:BH470"/>
    <mergeCell ref="BC451:BH451"/>
    <mergeCell ref="BC453:BH453"/>
    <mergeCell ref="BC463:BH463"/>
    <mergeCell ref="BC464:BH464"/>
    <mergeCell ref="AW462:BB462"/>
    <mergeCell ref="BC462:BH462"/>
    <mergeCell ref="BC468:BH468"/>
    <mergeCell ref="BC455:BH455"/>
    <mergeCell ref="BC457:BH457"/>
    <mergeCell ref="BC437:BH437"/>
    <mergeCell ref="BC443:BH443"/>
    <mergeCell ref="BC469:BH469"/>
    <mergeCell ref="BC454:BH454"/>
    <mergeCell ref="BC446:BH446"/>
    <mergeCell ref="BC447:BH447"/>
    <mergeCell ref="BC448:BH448"/>
    <mergeCell ref="BC449:BH449"/>
    <mergeCell ref="BC452:BH452"/>
    <mergeCell ref="BC466:BH466"/>
    <mergeCell ref="BC459:BH459"/>
    <mergeCell ref="AW403:BB403"/>
    <mergeCell ref="BC403:BH403"/>
    <mergeCell ref="BI391:BZ391"/>
    <mergeCell ref="BC395:BH395"/>
    <mergeCell ref="BI450:BZ450"/>
    <mergeCell ref="BI451:BZ451"/>
    <mergeCell ref="BI453:BZ453"/>
    <mergeCell ref="BC444:BH444"/>
    <mergeCell ref="AW390:BB390"/>
    <mergeCell ref="AW391:BB391"/>
    <mergeCell ref="BC391:BH391"/>
    <mergeCell ref="AW392:BB392"/>
    <mergeCell ref="BI381:BZ381"/>
    <mergeCell ref="BI387:BZ387"/>
    <mergeCell ref="BI388:BZ388"/>
    <mergeCell ref="BI382:BZ382"/>
    <mergeCell ref="BH170:BM170"/>
    <mergeCell ref="BN170:BS170"/>
    <mergeCell ref="BH174:BM174"/>
    <mergeCell ref="BH344:BM344"/>
    <mergeCell ref="BI365:BZ365"/>
    <mergeCell ref="BH243:BM243"/>
    <mergeCell ref="BH238:BM238"/>
    <mergeCell ref="BH252:BM252"/>
    <mergeCell ref="BH253:BM253"/>
    <mergeCell ref="BH311:BM311"/>
    <mergeCell ref="BI380:BZ380"/>
    <mergeCell ref="BI374:BZ374"/>
    <mergeCell ref="BI379:BZ379"/>
    <mergeCell ref="BI447:BZ447"/>
    <mergeCell ref="BI448:BZ448"/>
    <mergeCell ref="BI427:BZ427"/>
    <mergeCell ref="BI394:BZ394"/>
    <mergeCell ref="BI393:BZ393"/>
    <mergeCell ref="BI423:BZ423"/>
    <mergeCell ref="BI434:BZ434"/>
    <mergeCell ref="BI469:BZ469"/>
    <mergeCell ref="BI402:BZ402"/>
    <mergeCell ref="BI457:BZ457"/>
    <mergeCell ref="BI467:BZ467"/>
    <mergeCell ref="BI389:BZ389"/>
    <mergeCell ref="BI439:BZ439"/>
    <mergeCell ref="BI440:BZ440"/>
    <mergeCell ref="BI419:BZ419"/>
    <mergeCell ref="BI422:BZ422"/>
    <mergeCell ref="BI470:BZ470"/>
    <mergeCell ref="BI455:BZ455"/>
    <mergeCell ref="BI456:BZ456"/>
    <mergeCell ref="BI468:BZ468"/>
    <mergeCell ref="BI459:BZ459"/>
    <mergeCell ref="BI460:BZ460"/>
    <mergeCell ref="BI463:BZ463"/>
    <mergeCell ref="BI464:BZ464"/>
    <mergeCell ref="BI461:BZ461"/>
    <mergeCell ref="BI465:BZ465"/>
    <mergeCell ref="BI445:BZ445"/>
    <mergeCell ref="BI446:BZ446"/>
    <mergeCell ref="BI435:BZ435"/>
    <mergeCell ref="BI436:BZ436"/>
    <mergeCell ref="BI443:BZ443"/>
    <mergeCell ref="BI437:BZ437"/>
    <mergeCell ref="BI407:BZ407"/>
    <mergeCell ref="BI429:BZ429"/>
    <mergeCell ref="BI430:BZ430"/>
    <mergeCell ref="BI432:BZ432"/>
    <mergeCell ref="BI442:BZ442"/>
    <mergeCell ref="BI410:BZ410"/>
    <mergeCell ref="BI414:BZ414"/>
    <mergeCell ref="BI452:BZ452"/>
    <mergeCell ref="BI425:BZ425"/>
    <mergeCell ref="BI426:BZ426"/>
    <mergeCell ref="BI405:BZ405"/>
    <mergeCell ref="BI397:BZ397"/>
    <mergeCell ref="BI390:BZ390"/>
    <mergeCell ref="BI392:BZ392"/>
    <mergeCell ref="BI395:BZ395"/>
    <mergeCell ref="BI409:BZ409"/>
    <mergeCell ref="BI404:BZ404"/>
    <mergeCell ref="BI398:BZ398"/>
    <mergeCell ref="BI401:BZ401"/>
    <mergeCell ref="BI431:BZ431"/>
    <mergeCell ref="BI412:BZ412"/>
    <mergeCell ref="BI417:BZ417"/>
    <mergeCell ref="BI400:BZ400"/>
    <mergeCell ref="BI420:BZ420"/>
    <mergeCell ref="BI413:BZ413"/>
    <mergeCell ref="BI406:BZ406"/>
    <mergeCell ref="BI416:BZ416"/>
    <mergeCell ref="BI376:BZ376"/>
    <mergeCell ref="BI372:BZ372"/>
    <mergeCell ref="BI373:BZ373"/>
    <mergeCell ref="AW369:BB369"/>
    <mergeCell ref="BC369:BH369"/>
    <mergeCell ref="BC375:BH375"/>
    <mergeCell ref="BC376:BH376"/>
    <mergeCell ref="BI383:BZ383"/>
    <mergeCell ref="BI411:BZ411"/>
    <mergeCell ref="BI386:BZ386"/>
    <mergeCell ref="BC467:BH467"/>
    <mergeCell ref="BC458:BH458"/>
    <mergeCell ref="BC456:BH456"/>
    <mergeCell ref="BC450:BH450"/>
    <mergeCell ref="BC442:BH442"/>
    <mergeCell ref="BC390:BH390"/>
    <mergeCell ref="BC428:BH428"/>
    <mergeCell ref="BC460:BH460"/>
    <mergeCell ref="BC465:BH465"/>
    <mergeCell ref="BC445:BH445"/>
    <mergeCell ref="BC429:BH429"/>
    <mergeCell ref="BC430:BH430"/>
    <mergeCell ref="BC431:BH431"/>
    <mergeCell ref="BC432:BH432"/>
    <mergeCell ref="BC434:BH434"/>
    <mergeCell ref="BC435:BH435"/>
    <mergeCell ref="BC433:BH433"/>
    <mergeCell ref="BC461:BH461"/>
    <mergeCell ref="BC420:BH420"/>
    <mergeCell ref="BC422:BH422"/>
    <mergeCell ref="BC423:BH423"/>
    <mergeCell ref="BC425:BH425"/>
    <mergeCell ref="BC426:BH426"/>
    <mergeCell ref="BC427:BH427"/>
    <mergeCell ref="BC421:BH421"/>
    <mergeCell ref="BC439:BH439"/>
    <mergeCell ref="BC438:BH438"/>
    <mergeCell ref="BC417:BH417"/>
    <mergeCell ref="BC419:BH419"/>
    <mergeCell ref="BC406:BH406"/>
    <mergeCell ref="BC407:BH407"/>
    <mergeCell ref="BC409:BH409"/>
    <mergeCell ref="BC410:BH410"/>
    <mergeCell ref="BC411:BH411"/>
    <mergeCell ref="BC415:BH415"/>
    <mergeCell ref="BC412:BH412"/>
    <mergeCell ref="BC386:BH386"/>
    <mergeCell ref="BC389:BH389"/>
    <mergeCell ref="BC387:BH387"/>
    <mergeCell ref="BC405:BH405"/>
    <mergeCell ref="BC416:BH416"/>
    <mergeCell ref="BC414:BH414"/>
    <mergeCell ref="BC413:BH413"/>
    <mergeCell ref="BC408:BH408"/>
    <mergeCell ref="BC399:BH399"/>
    <mergeCell ref="BC379:BH379"/>
    <mergeCell ref="AM376:AR376"/>
    <mergeCell ref="BC382:BH382"/>
    <mergeCell ref="BC396:BH396"/>
    <mergeCell ref="BC388:BH388"/>
    <mergeCell ref="AM388:AR388"/>
    <mergeCell ref="BC383:BH383"/>
    <mergeCell ref="AM386:AR386"/>
    <mergeCell ref="AM387:AR387"/>
    <mergeCell ref="AW386:BB386"/>
    <mergeCell ref="BC380:BH380"/>
    <mergeCell ref="BC381:BH381"/>
    <mergeCell ref="AM380:AR380"/>
    <mergeCell ref="AM383:AR383"/>
    <mergeCell ref="AW383:BB383"/>
    <mergeCell ref="BC364:BH364"/>
    <mergeCell ref="BC365:BH365"/>
    <mergeCell ref="AW365:BB365"/>
    <mergeCell ref="AM372:AR372"/>
    <mergeCell ref="AM373:AR373"/>
    <mergeCell ref="AM382:AR382"/>
    <mergeCell ref="Z380:AL380"/>
    <mergeCell ref="AW367:BB367"/>
    <mergeCell ref="AM368:AR368"/>
    <mergeCell ref="AM369:AR369"/>
    <mergeCell ref="AW382:BB382"/>
    <mergeCell ref="Z375:AL375"/>
    <mergeCell ref="AW380:BB380"/>
    <mergeCell ref="AW381:BB381"/>
    <mergeCell ref="AM381:AR381"/>
    <mergeCell ref="BC368:BH368"/>
    <mergeCell ref="Z377:AL378"/>
    <mergeCell ref="AM366:AR366"/>
    <mergeCell ref="AM374:AR374"/>
    <mergeCell ref="AM367:AR367"/>
    <mergeCell ref="AM375:AR375"/>
    <mergeCell ref="BH242:BM242"/>
    <mergeCell ref="BH246:BM246"/>
    <mergeCell ref="CA362:CE362"/>
    <mergeCell ref="BI363:BZ363"/>
    <mergeCell ref="BC362:BH362"/>
    <mergeCell ref="BC367:BH367"/>
    <mergeCell ref="BH306:BM306"/>
    <mergeCell ref="BH303:BM303"/>
    <mergeCell ref="BI366:BZ366"/>
    <mergeCell ref="BN346:BS346"/>
    <mergeCell ref="BH257:BM257"/>
    <mergeCell ref="BH265:BM265"/>
    <mergeCell ref="BH244:BM244"/>
    <mergeCell ref="BH281:BM281"/>
    <mergeCell ref="BH249:BM249"/>
    <mergeCell ref="BN244:BS244"/>
    <mergeCell ref="BN245:BS245"/>
    <mergeCell ref="BH254:BM254"/>
    <mergeCell ref="BH250:BM250"/>
    <mergeCell ref="BN250:BS250"/>
    <mergeCell ref="AE228:AW228"/>
    <mergeCell ref="AE240:AW240"/>
    <mergeCell ref="AE233:AW233"/>
    <mergeCell ref="AE238:AW238"/>
    <mergeCell ref="AE237:AW237"/>
    <mergeCell ref="BN241:BS241"/>
    <mergeCell ref="AE252:AW252"/>
    <mergeCell ref="AE230:AW230"/>
    <mergeCell ref="AE245:AW245"/>
    <mergeCell ref="AE236:AW236"/>
    <mergeCell ref="AE231:AW231"/>
    <mergeCell ref="AE229:AW229"/>
    <mergeCell ref="AM365:AR365"/>
    <mergeCell ref="AE253:AW253"/>
    <mergeCell ref="AE254:AW254"/>
    <mergeCell ref="AE266:AW266"/>
    <mergeCell ref="AM364:AR364"/>
    <mergeCell ref="Z362:AL362"/>
    <mergeCell ref="AE333:AW333"/>
    <mergeCell ref="R330:AD355"/>
    <mergeCell ref="R261:AD292"/>
    <mergeCell ref="BH235:BM235"/>
    <mergeCell ref="BH231:BM231"/>
    <mergeCell ref="AE286:AW286"/>
    <mergeCell ref="AE267:AW267"/>
    <mergeCell ref="AE291:AW291"/>
    <mergeCell ref="AE260:AW260"/>
    <mergeCell ref="AE259:AW259"/>
    <mergeCell ref="AE279:AW279"/>
    <mergeCell ref="AE270:AW270"/>
    <mergeCell ref="AE246:AW246"/>
    <mergeCell ref="AE234:AW234"/>
    <mergeCell ref="AE235:AW235"/>
    <mergeCell ref="AE251:AW251"/>
    <mergeCell ref="AE276:AW276"/>
    <mergeCell ref="AE249:AW249"/>
    <mergeCell ref="AE232:AW232"/>
    <mergeCell ref="AE247:AW247"/>
    <mergeCell ref="AE248:AW248"/>
    <mergeCell ref="AE263:AW263"/>
    <mergeCell ref="AE250:AW250"/>
    <mergeCell ref="AE297:AW297"/>
    <mergeCell ref="AE277:AW277"/>
    <mergeCell ref="AE294:AW294"/>
    <mergeCell ref="AE272:AW272"/>
    <mergeCell ref="AE282:AW282"/>
    <mergeCell ref="AE271:AW271"/>
    <mergeCell ref="AE280:AW280"/>
    <mergeCell ref="AE275:AW275"/>
    <mergeCell ref="AE281:AW281"/>
    <mergeCell ref="AE278:AW278"/>
    <mergeCell ref="AE274:AW274"/>
    <mergeCell ref="AE273:AW273"/>
    <mergeCell ref="AS363:AV363"/>
    <mergeCell ref="AS362:AV362"/>
    <mergeCell ref="AM359:AV359"/>
    <mergeCell ref="AE283:AW283"/>
    <mergeCell ref="AE284:AW284"/>
    <mergeCell ref="AM360:AR361"/>
    <mergeCell ref="AM362:AR362"/>
    <mergeCell ref="AE303:AW303"/>
    <mergeCell ref="AE290:AW290"/>
    <mergeCell ref="AM363:AR363"/>
    <mergeCell ref="AE209:AW209"/>
    <mergeCell ref="AE210:AW210"/>
    <mergeCell ref="AE211:AW211"/>
    <mergeCell ref="AE212:AW212"/>
    <mergeCell ref="AE244:AW244"/>
    <mergeCell ref="AE243:AW243"/>
    <mergeCell ref="AE242:AW242"/>
    <mergeCell ref="AE239:AW239"/>
    <mergeCell ref="AE221:AW221"/>
    <mergeCell ref="AE226:AW226"/>
    <mergeCell ref="AE227:AW227"/>
    <mergeCell ref="AE222:AW222"/>
    <mergeCell ref="AE223:AW223"/>
    <mergeCell ref="AE224:AW224"/>
    <mergeCell ref="AE225:AW225"/>
    <mergeCell ref="AE213:AW213"/>
    <mergeCell ref="AE216:AW216"/>
    <mergeCell ref="AE217:AW217"/>
    <mergeCell ref="AE218:AW218"/>
    <mergeCell ref="AE219:AW219"/>
    <mergeCell ref="AE220:AW220"/>
    <mergeCell ref="AE203:AW203"/>
    <mergeCell ref="AE182:AW182"/>
    <mergeCell ref="AE194:AW194"/>
    <mergeCell ref="AE189:AW189"/>
    <mergeCell ref="AE185:AW185"/>
    <mergeCell ref="AE198:AW198"/>
    <mergeCell ref="AE199:AW199"/>
    <mergeCell ref="AE200:AW200"/>
    <mergeCell ref="AE193:AW193"/>
    <mergeCell ref="AE190:AW190"/>
    <mergeCell ref="AE196:AW196"/>
    <mergeCell ref="AE197:AW197"/>
    <mergeCell ref="BH166:BM166"/>
    <mergeCell ref="BB124:BG124"/>
    <mergeCell ref="AE168:AW168"/>
    <mergeCell ref="AE170:AW170"/>
    <mergeCell ref="BB157:BG157"/>
    <mergeCell ref="BB155:BG155"/>
    <mergeCell ref="AX153:BA154"/>
    <mergeCell ref="A128:CE128"/>
    <mergeCell ref="BB169:BG169"/>
    <mergeCell ref="BN152:BS154"/>
    <mergeCell ref="AE155:AW155"/>
    <mergeCell ref="A147:CE147"/>
    <mergeCell ref="R155:AD155"/>
    <mergeCell ref="A155:D155"/>
    <mergeCell ref="BT152:CE154"/>
    <mergeCell ref="BN155:BS155"/>
    <mergeCell ref="E155:Q155"/>
    <mergeCell ref="E151:Q152"/>
    <mergeCell ref="A149:CE149"/>
    <mergeCell ref="A123:D123"/>
    <mergeCell ref="A26:CE26"/>
    <mergeCell ref="BK23:BT23"/>
    <mergeCell ref="BV23:CE23"/>
    <mergeCell ref="E123:Q123"/>
    <mergeCell ref="K23:BJ23"/>
    <mergeCell ref="A24:J24"/>
    <mergeCell ref="A141:AO141"/>
    <mergeCell ref="AE124:AW124"/>
    <mergeCell ref="A25:CE25"/>
    <mergeCell ref="E113:Q114"/>
    <mergeCell ref="A112:CE112"/>
    <mergeCell ref="BC106:BU108"/>
    <mergeCell ref="BV106:CE108"/>
    <mergeCell ref="AX124:BA124"/>
    <mergeCell ref="E119:Q121"/>
    <mergeCell ref="A113:D116"/>
    <mergeCell ref="AE108:BA108"/>
    <mergeCell ref="AE122:AW122"/>
    <mergeCell ref="BV20:CE20"/>
    <mergeCell ref="BK21:BU21"/>
    <mergeCell ref="BV21:CE21"/>
    <mergeCell ref="BV22:CE22"/>
    <mergeCell ref="BK24:BT24"/>
    <mergeCell ref="BV24:CE24"/>
    <mergeCell ref="A22:AB22"/>
    <mergeCell ref="R41:AD53"/>
    <mergeCell ref="E41:Q53"/>
    <mergeCell ref="AI12:AV12"/>
    <mergeCell ref="BE11:CE11"/>
    <mergeCell ref="A10:BG10"/>
    <mergeCell ref="BA12:CE12"/>
    <mergeCell ref="A12:AD12"/>
    <mergeCell ref="K24:BJ24"/>
    <mergeCell ref="A41:D53"/>
    <mergeCell ref="R54:AD58"/>
    <mergeCell ref="E54:Q58"/>
    <mergeCell ref="BK18:BU19"/>
    <mergeCell ref="BK20:BU20"/>
    <mergeCell ref="BK17:BU17"/>
    <mergeCell ref="A18:BJ18"/>
    <mergeCell ref="A19:BJ19"/>
    <mergeCell ref="A29:X29"/>
    <mergeCell ref="Y29:BA29"/>
    <mergeCell ref="BC29:BU31"/>
    <mergeCell ref="A8:CE8"/>
    <mergeCell ref="AC11:AD11"/>
    <mergeCell ref="AE11:AW11"/>
    <mergeCell ref="AX11:AY11"/>
    <mergeCell ref="AY12:AZ12"/>
    <mergeCell ref="AC22:BJ22"/>
    <mergeCell ref="AW12:AX12"/>
    <mergeCell ref="A11:AB11"/>
    <mergeCell ref="A13:CE13"/>
    <mergeCell ref="AF12:AG12"/>
    <mergeCell ref="BK15:BT16"/>
    <mergeCell ref="A15:BJ15"/>
    <mergeCell ref="A16:BJ16"/>
    <mergeCell ref="A21:AB21"/>
    <mergeCell ref="AC21:BJ21"/>
    <mergeCell ref="CA626:CE626"/>
    <mergeCell ref="AW625:BB625"/>
    <mergeCell ref="BC625:BH625"/>
    <mergeCell ref="P598:BA598"/>
    <mergeCell ref="A599:BA599"/>
    <mergeCell ref="E625:O626"/>
    <mergeCell ref="P625:Y626"/>
    <mergeCell ref="Z625:AL625"/>
    <mergeCell ref="AW626:BB626"/>
    <mergeCell ref="BC626:BH626"/>
    <mergeCell ref="AS626:AV626"/>
    <mergeCell ref="BG140:CE140"/>
    <mergeCell ref="CA625:CE625"/>
    <mergeCell ref="V600:BA600"/>
    <mergeCell ref="BN157:BS157"/>
    <mergeCell ref="BN169:BS169"/>
    <mergeCell ref="AM624:AR624"/>
    <mergeCell ref="A140:BF140"/>
    <mergeCell ref="A625:D626"/>
    <mergeCell ref="AM625:AR625"/>
    <mergeCell ref="CA623:CE623"/>
    <mergeCell ref="AW624:BB624"/>
    <mergeCell ref="BC624:BH624"/>
    <mergeCell ref="CA624:CE624"/>
    <mergeCell ref="BI624:BZ624"/>
    <mergeCell ref="BI623:BZ623"/>
    <mergeCell ref="AW623:BB623"/>
    <mergeCell ref="BI625:BZ625"/>
    <mergeCell ref="BC623:BH623"/>
    <mergeCell ref="A623:D624"/>
    <mergeCell ref="E623:O624"/>
    <mergeCell ref="P623:Y624"/>
    <mergeCell ref="Z623:AL623"/>
    <mergeCell ref="AM623:AR623"/>
    <mergeCell ref="AS623:AV623"/>
    <mergeCell ref="Z624:AL624"/>
    <mergeCell ref="AS624:AV624"/>
    <mergeCell ref="BD598:BU600"/>
    <mergeCell ref="BN607:BS609"/>
    <mergeCell ref="BH610:BM610"/>
    <mergeCell ref="Z364:AL364"/>
    <mergeCell ref="Z369:AL369"/>
    <mergeCell ref="Z365:AL365"/>
    <mergeCell ref="Z372:AL372"/>
    <mergeCell ref="Z379:AL379"/>
    <mergeCell ref="AM377:AR378"/>
    <mergeCell ref="A472:CE472"/>
    <mergeCell ref="BI622:BZ622"/>
    <mergeCell ref="E621:O621"/>
    <mergeCell ref="AU596:CE596"/>
    <mergeCell ref="BT612:CE612"/>
    <mergeCell ref="AW394:BB394"/>
    <mergeCell ref="BC397:BH397"/>
    <mergeCell ref="BC398:BH398"/>
    <mergeCell ref="A597:CE597"/>
    <mergeCell ref="Z427:AL427"/>
    <mergeCell ref="BT610:CE610"/>
    <mergeCell ref="BB608:BG609"/>
    <mergeCell ref="AW622:BB622"/>
    <mergeCell ref="BC622:BH622"/>
    <mergeCell ref="BB613:BG613"/>
    <mergeCell ref="AX614:BA614"/>
    <mergeCell ref="BB612:BG612"/>
    <mergeCell ref="BH613:BM613"/>
    <mergeCell ref="AX613:BA613"/>
    <mergeCell ref="BH614:BM614"/>
    <mergeCell ref="AX612:BA612"/>
    <mergeCell ref="R611:AD612"/>
    <mergeCell ref="BN611:BS611"/>
    <mergeCell ref="BN614:BS614"/>
    <mergeCell ref="AX611:BA611"/>
    <mergeCell ref="BT611:CE611"/>
    <mergeCell ref="BB614:BG614"/>
    <mergeCell ref="BT613:CE613"/>
    <mergeCell ref="BT614:CE614"/>
    <mergeCell ref="A616:CE616"/>
    <mergeCell ref="A610:D610"/>
    <mergeCell ref="E610:Q610"/>
    <mergeCell ref="R610:AD610"/>
    <mergeCell ref="BT607:CE609"/>
    <mergeCell ref="AE607:AW609"/>
    <mergeCell ref="AE613:AW613"/>
    <mergeCell ref="BB611:BG611"/>
    <mergeCell ref="BH611:BM611"/>
    <mergeCell ref="AX607:BG607"/>
    <mergeCell ref="Z429:AL429"/>
    <mergeCell ref="Z430:AL430"/>
    <mergeCell ref="Z432:AL432"/>
    <mergeCell ref="Z435:AL435"/>
    <mergeCell ref="Z433:AL433"/>
    <mergeCell ref="Z437:AL437"/>
    <mergeCell ref="BC436:BH436"/>
    <mergeCell ref="AP596:AT596"/>
    <mergeCell ref="BG601:CE601"/>
    <mergeCell ref="A602:CE602"/>
    <mergeCell ref="A615:CE615"/>
    <mergeCell ref="BH612:BM612"/>
    <mergeCell ref="AE610:AW610"/>
    <mergeCell ref="AE611:AW611"/>
    <mergeCell ref="AX610:BA610"/>
    <mergeCell ref="E608:Q609"/>
    <mergeCell ref="Z622:AL622"/>
    <mergeCell ref="AM622:AR622"/>
    <mergeCell ref="AS622:AV622"/>
    <mergeCell ref="A613:D614"/>
    <mergeCell ref="E613:Q614"/>
    <mergeCell ref="R613:AD614"/>
    <mergeCell ref="A618:D621"/>
    <mergeCell ref="E618:O620"/>
    <mergeCell ref="AE614:AW614"/>
    <mergeCell ref="A622:D622"/>
    <mergeCell ref="AL628:AU628"/>
    <mergeCell ref="AW628:BL628"/>
    <mergeCell ref="E622:O622"/>
    <mergeCell ref="P622:Y622"/>
    <mergeCell ref="CA622:CE622"/>
    <mergeCell ref="A633:CE633"/>
    <mergeCell ref="A632:CE632"/>
    <mergeCell ref="W629:AJ629"/>
    <mergeCell ref="AL629:AU629"/>
    <mergeCell ref="AW629:BL629"/>
    <mergeCell ref="BM628:CE628"/>
    <mergeCell ref="B630:C630"/>
    <mergeCell ref="E630:R630"/>
    <mergeCell ref="S630:T630"/>
    <mergeCell ref="BM629:CE629"/>
    <mergeCell ref="CA618:CE621"/>
    <mergeCell ref="Z619:AL621"/>
    <mergeCell ref="AM619:AV619"/>
    <mergeCell ref="BI619:BZ621"/>
    <mergeCell ref="AS620:AV621"/>
    <mergeCell ref="A631:CE631"/>
    <mergeCell ref="BI626:BZ626"/>
    <mergeCell ref="AS625:AV625"/>
    <mergeCell ref="Z626:AL626"/>
    <mergeCell ref="AM626:AR626"/>
    <mergeCell ref="A628:V628"/>
    <mergeCell ref="A629:V629"/>
    <mergeCell ref="W628:AJ628"/>
    <mergeCell ref="U630:V630"/>
    <mergeCell ref="W630:CE630"/>
    <mergeCell ref="P618:Y620"/>
    <mergeCell ref="Z618:BZ618"/>
    <mergeCell ref="AM620:AR621"/>
    <mergeCell ref="BC619:BH621"/>
    <mergeCell ref="P621:Y621"/>
    <mergeCell ref="AE612:AW612"/>
    <mergeCell ref="A617:CE617"/>
    <mergeCell ref="AW619:BB621"/>
    <mergeCell ref="BN613:BS613"/>
    <mergeCell ref="BN612:BS612"/>
    <mergeCell ref="BV598:CE600"/>
    <mergeCell ref="R608:AD609"/>
    <mergeCell ref="BN610:BS610"/>
    <mergeCell ref="A594:CE594"/>
    <mergeCell ref="Z363:AL363"/>
    <mergeCell ref="A358:D361"/>
    <mergeCell ref="Z413:AL413"/>
    <mergeCell ref="Z420:AL420"/>
    <mergeCell ref="Z426:AL426"/>
    <mergeCell ref="A603:CE603"/>
    <mergeCell ref="E611:Q612"/>
    <mergeCell ref="BB610:BG610"/>
    <mergeCell ref="A605:CE605"/>
    <mergeCell ref="A606:D609"/>
    <mergeCell ref="E606:Q607"/>
    <mergeCell ref="AX608:BA609"/>
    <mergeCell ref="BH607:BM609"/>
    <mergeCell ref="A611:D612"/>
    <mergeCell ref="R606:AD607"/>
    <mergeCell ref="AE606:CE606"/>
    <mergeCell ref="A598:O598"/>
    <mergeCell ref="A590:CE590"/>
    <mergeCell ref="A604:CE604"/>
    <mergeCell ref="BC363:BH363"/>
    <mergeCell ref="A600:U600"/>
    <mergeCell ref="Z423:AL423"/>
    <mergeCell ref="Z395:AL395"/>
    <mergeCell ref="A592:CE592"/>
    <mergeCell ref="A596:AO596"/>
    <mergeCell ref="A595:CE595"/>
    <mergeCell ref="P358:Y360"/>
    <mergeCell ref="Z370:AL371"/>
    <mergeCell ref="Z416:AL416"/>
    <mergeCell ref="Z373:AL373"/>
    <mergeCell ref="Z374:AL374"/>
    <mergeCell ref="Z376:AL376"/>
    <mergeCell ref="Z384:AL385"/>
    <mergeCell ref="Z382:AL382"/>
    <mergeCell ref="Z389:AL389"/>
    <mergeCell ref="Z410:AL410"/>
    <mergeCell ref="A591:CE591"/>
    <mergeCell ref="P361:Y361"/>
    <mergeCell ref="P362:Y362"/>
    <mergeCell ref="AE314:AW314"/>
    <mergeCell ref="AE315:AW315"/>
    <mergeCell ref="AE316:AW316"/>
    <mergeCell ref="Z402:AL402"/>
    <mergeCell ref="AW359:BB361"/>
    <mergeCell ref="E361:O361"/>
    <mergeCell ref="BC359:BH361"/>
    <mergeCell ref="AX256:BA256"/>
    <mergeCell ref="AE299:AW299"/>
    <mergeCell ref="AE312:AW312"/>
    <mergeCell ref="AE313:AW313"/>
    <mergeCell ref="E362:O362"/>
    <mergeCell ref="Z358:BZ358"/>
    <mergeCell ref="Z359:AL361"/>
    <mergeCell ref="AE334:AW334"/>
    <mergeCell ref="A356:CE356"/>
    <mergeCell ref="AS360:AV361"/>
    <mergeCell ref="E358:O360"/>
    <mergeCell ref="AE323:AW323"/>
    <mergeCell ref="AE319:AW319"/>
    <mergeCell ref="AE336:AW336"/>
    <mergeCell ref="BH345:BM345"/>
    <mergeCell ref="BH347:BM347"/>
    <mergeCell ref="BI359:BZ361"/>
    <mergeCell ref="AE322:AW322"/>
    <mergeCell ref="AE331:AW331"/>
    <mergeCell ref="AE329:AW329"/>
    <mergeCell ref="BT157:CE157"/>
    <mergeCell ref="BT169:CE169"/>
    <mergeCell ref="AE167:AW167"/>
    <mergeCell ref="BB168:BG168"/>
    <mergeCell ref="AE304:AW304"/>
    <mergeCell ref="AE302:AW302"/>
    <mergeCell ref="AE175:AW175"/>
    <mergeCell ref="BH168:BM168"/>
    <mergeCell ref="AE285:AW285"/>
    <mergeCell ref="AE180:AW180"/>
    <mergeCell ref="AE287:AW287"/>
    <mergeCell ref="AE288:AW288"/>
    <mergeCell ref="AE300:AW300"/>
    <mergeCell ref="AE204:AW204"/>
    <mergeCell ref="AE186:AW186"/>
    <mergeCell ref="AE187:AW187"/>
    <mergeCell ref="AE188:AW188"/>
    <mergeCell ref="AE192:AW192"/>
    <mergeCell ref="AE262:AW262"/>
    <mergeCell ref="AE195:AW195"/>
    <mergeCell ref="AE152:AW154"/>
    <mergeCell ref="AX156:BA156"/>
    <mergeCell ref="AX157:BA157"/>
    <mergeCell ref="AX152:BG152"/>
    <mergeCell ref="BH158:BM158"/>
    <mergeCell ref="AE176:AW176"/>
    <mergeCell ref="AE171:AW171"/>
    <mergeCell ref="AE172:AW172"/>
    <mergeCell ref="AX155:BA155"/>
    <mergeCell ref="BB170:BG170"/>
    <mergeCell ref="R156:AD156"/>
    <mergeCell ref="AE164:AW164"/>
    <mergeCell ref="BH155:BM155"/>
    <mergeCell ref="BH159:BM159"/>
    <mergeCell ref="AE161:AW161"/>
    <mergeCell ref="CA358:CE361"/>
    <mergeCell ref="AE177:AW177"/>
    <mergeCell ref="AE178:AW178"/>
    <mergeCell ref="AE256:AW256"/>
    <mergeCell ref="AE289:AW289"/>
    <mergeCell ref="A156:D156"/>
    <mergeCell ref="BB153:BG154"/>
    <mergeCell ref="BT155:CE155"/>
    <mergeCell ref="BT156:CE156"/>
    <mergeCell ref="E153:Q154"/>
    <mergeCell ref="BH156:BM156"/>
    <mergeCell ref="BN156:BS156"/>
    <mergeCell ref="BH152:BM154"/>
    <mergeCell ref="R153:AD154"/>
    <mergeCell ref="BB156:BG156"/>
    <mergeCell ref="A3:CE3"/>
    <mergeCell ref="A4:CE4"/>
    <mergeCell ref="E156:Q156"/>
    <mergeCell ref="A107:BA107"/>
    <mergeCell ref="A108:AD108"/>
    <mergeCell ref="A5:CE5"/>
    <mergeCell ref="A110:CE110"/>
    <mergeCell ref="A111:CE111"/>
    <mergeCell ref="AE151:CE151"/>
    <mergeCell ref="AE156:AW156"/>
    <mergeCell ref="A6:CE6"/>
    <mergeCell ref="A7:CE7"/>
    <mergeCell ref="A106:X106"/>
    <mergeCell ref="Y106:BA106"/>
    <mergeCell ref="A23:J23"/>
    <mergeCell ref="BH10:BT10"/>
    <mergeCell ref="BK14:BT14"/>
    <mergeCell ref="AZ11:BB11"/>
    <mergeCell ref="A9:CE9"/>
    <mergeCell ref="BC11:BD11"/>
    <mergeCell ref="A1:CC1"/>
    <mergeCell ref="BV17:CE17"/>
    <mergeCell ref="BV15:CE16"/>
    <mergeCell ref="BV18:CE19"/>
    <mergeCell ref="A20:BJ20"/>
    <mergeCell ref="A14:BJ14"/>
    <mergeCell ref="A17:BJ17"/>
    <mergeCell ref="CD1:CE1"/>
    <mergeCell ref="A2:CE2"/>
    <mergeCell ref="BV14:CE14"/>
    <mergeCell ref="R151:AD152"/>
    <mergeCell ref="R113:AD114"/>
    <mergeCell ref="A27:AO27"/>
    <mergeCell ref="AP27:AT27"/>
    <mergeCell ref="AU27:CE27"/>
    <mergeCell ref="A148:CE148"/>
    <mergeCell ref="A109:BF109"/>
    <mergeCell ref="BG109:CE109"/>
    <mergeCell ref="AE113:CE113"/>
    <mergeCell ref="A151:D154"/>
    <mergeCell ref="BH157:BM157"/>
    <mergeCell ref="BH162:BM162"/>
    <mergeCell ref="AE160:AW160"/>
    <mergeCell ref="AE159:AW159"/>
    <mergeCell ref="BH161:BM161"/>
    <mergeCell ref="BH160:BM160"/>
    <mergeCell ref="AE157:AW157"/>
    <mergeCell ref="AE162:AW162"/>
    <mergeCell ref="AE158:AW158"/>
    <mergeCell ref="AE169:AW169"/>
    <mergeCell ref="AX169:BA169"/>
    <mergeCell ref="AE166:AW166"/>
    <mergeCell ref="AE165:AW165"/>
    <mergeCell ref="AX168:BA168"/>
    <mergeCell ref="AE191:AW191"/>
    <mergeCell ref="AE181:AW181"/>
    <mergeCell ref="AX171:BA171"/>
    <mergeCell ref="AE173:AW173"/>
    <mergeCell ref="AE174:AW174"/>
    <mergeCell ref="AE163:AW163"/>
    <mergeCell ref="BH163:BM163"/>
    <mergeCell ref="BH165:BM165"/>
    <mergeCell ref="BH191:BM191"/>
    <mergeCell ref="BH212:BM212"/>
    <mergeCell ref="BT256:CE256"/>
    <mergeCell ref="BH169:BM169"/>
    <mergeCell ref="BH188:BM188"/>
    <mergeCell ref="BH189:BM189"/>
    <mergeCell ref="BH175:BM175"/>
    <mergeCell ref="BH259:BM259"/>
    <mergeCell ref="AE268:AW268"/>
    <mergeCell ref="BH263:BM263"/>
    <mergeCell ref="AE264:AW264"/>
    <mergeCell ref="AE265:AW265"/>
    <mergeCell ref="BH190:BM190"/>
    <mergeCell ref="BH204:BM204"/>
    <mergeCell ref="BB256:BG256"/>
    <mergeCell ref="AE257:AW257"/>
    <mergeCell ref="AE258:AW258"/>
    <mergeCell ref="BH293:BM293"/>
    <mergeCell ref="BH291:BM291"/>
    <mergeCell ref="BH289:BM289"/>
    <mergeCell ref="BH280:BM280"/>
    <mergeCell ref="BH270:BM270"/>
    <mergeCell ref="BH271:BM271"/>
    <mergeCell ref="BH275:BM275"/>
    <mergeCell ref="AE301:AW301"/>
    <mergeCell ref="BH298:BM298"/>
    <mergeCell ref="AE293:AW293"/>
    <mergeCell ref="AE292:AW292"/>
    <mergeCell ref="AE298:AW298"/>
    <mergeCell ref="BH295:BM295"/>
    <mergeCell ref="BH299:BM299"/>
    <mergeCell ref="BH300:BM300"/>
    <mergeCell ref="AE295:AW295"/>
    <mergeCell ref="AE296:AW296"/>
    <mergeCell ref="AE305:AW305"/>
    <mergeCell ref="AE306:AW306"/>
    <mergeCell ref="AE307:AW307"/>
    <mergeCell ref="AE318:AW318"/>
    <mergeCell ref="AE320:AW320"/>
    <mergeCell ref="AE321:AW321"/>
    <mergeCell ref="AE308:AW308"/>
    <mergeCell ref="AE309:AW309"/>
    <mergeCell ref="AE310:AW310"/>
    <mergeCell ref="AE311:AW311"/>
    <mergeCell ref="AE337:AW337"/>
    <mergeCell ref="AE335:AW335"/>
    <mergeCell ref="AE340:AW340"/>
    <mergeCell ref="AE317:AW317"/>
    <mergeCell ref="AE330:AW330"/>
    <mergeCell ref="AE324:AW324"/>
    <mergeCell ref="AE326:AW326"/>
    <mergeCell ref="AE327:AW327"/>
    <mergeCell ref="AE328:AW328"/>
    <mergeCell ref="AE350:AW350"/>
    <mergeCell ref="AE342:AW342"/>
    <mergeCell ref="AE352:AW352"/>
    <mergeCell ref="AE353:AW353"/>
    <mergeCell ref="AE355:AW355"/>
    <mergeCell ref="AE343:AW343"/>
    <mergeCell ref="AE344:AW344"/>
    <mergeCell ref="AE348:AW348"/>
    <mergeCell ref="AE351:AW351"/>
    <mergeCell ref="AE345:AW345"/>
    <mergeCell ref="AE349:AW349"/>
    <mergeCell ref="BH198:BM198"/>
    <mergeCell ref="BH200:BM200"/>
    <mergeCell ref="BH201:BM201"/>
    <mergeCell ref="AE341:AW341"/>
    <mergeCell ref="AE338:AW338"/>
    <mergeCell ref="AE339:AW339"/>
    <mergeCell ref="AE332:AW332"/>
    <mergeCell ref="AE346:AW346"/>
    <mergeCell ref="AE347:AW347"/>
    <mergeCell ref="BH171:BM171"/>
    <mergeCell ref="BH193:BM193"/>
    <mergeCell ref="BH194:BM194"/>
    <mergeCell ref="BH195:BM195"/>
    <mergeCell ref="BH197:BM197"/>
    <mergeCell ref="BH186:BM186"/>
    <mergeCell ref="BH187:BM187"/>
    <mergeCell ref="BH192:BM192"/>
    <mergeCell ref="BH196:BM196"/>
    <mergeCell ref="BH180:BM180"/>
    <mergeCell ref="BH164:BM164"/>
    <mergeCell ref="BH172:BM172"/>
    <mergeCell ref="BH176:BM176"/>
    <mergeCell ref="BH177:BM177"/>
    <mergeCell ref="BH178:BM178"/>
    <mergeCell ref="BH203:BM203"/>
    <mergeCell ref="BH182:BM182"/>
    <mergeCell ref="BH199:BM199"/>
    <mergeCell ref="BH167:BM167"/>
    <mergeCell ref="BH173:BM173"/>
    <mergeCell ref="BH185:BM185"/>
    <mergeCell ref="BH206:BM206"/>
    <mergeCell ref="BH207:BM207"/>
    <mergeCell ref="BH209:BM209"/>
    <mergeCell ref="BH205:BM205"/>
    <mergeCell ref="BH181:BM181"/>
    <mergeCell ref="BH208:BM208"/>
    <mergeCell ref="BH226:BM226"/>
    <mergeCell ref="BH227:BM227"/>
    <mergeCell ref="BH217:BM217"/>
    <mergeCell ref="BH216:BM216"/>
    <mergeCell ref="BH229:BM229"/>
    <mergeCell ref="BH230:BM230"/>
    <mergeCell ref="BH218:BM218"/>
    <mergeCell ref="BH219:BM219"/>
    <mergeCell ref="BH228:BM228"/>
    <mergeCell ref="BH220:BM220"/>
    <mergeCell ref="BH232:BM232"/>
    <mergeCell ref="BH236:BM236"/>
    <mergeCell ref="BH233:BM233"/>
    <mergeCell ref="BH245:BM245"/>
    <mergeCell ref="BH247:BM247"/>
    <mergeCell ref="BH248:BM248"/>
    <mergeCell ref="BH237:BM237"/>
    <mergeCell ref="BH239:BM239"/>
    <mergeCell ref="BH240:BM240"/>
    <mergeCell ref="BH234:BM234"/>
    <mergeCell ref="BH296:BM296"/>
    <mergeCell ref="BH274:BM274"/>
    <mergeCell ref="BH266:BM266"/>
    <mergeCell ref="BH260:BM260"/>
    <mergeCell ref="BH267:BM267"/>
    <mergeCell ref="BH264:BM264"/>
    <mergeCell ref="BH272:BM272"/>
    <mergeCell ref="BH278:BM278"/>
    <mergeCell ref="BH268:BM268"/>
    <mergeCell ref="BH292:BM292"/>
    <mergeCell ref="BH305:BM305"/>
    <mergeCell ref="BH258:BM258"/>
    <mergeCell ref="BH251:BM251"/>
    <mergeCell ref="BH287:BM287"/>
    <mergeCell ref="BH288:BM288"/>
    <mergeCell ref="BH297:BM297"/>
    <mergeCell ref="BH294:BM294"/>
    <mergeCell ref="BH283:BM283"/>
    <mergeCell ref="BH284:BM284"/>
    <mergeCell ref="BH286:BM286"/>
    <mergeCell ref="BH328:BM328"/>
    <mergeCell ref="BH285:BM285"/>
    <mergeCell ref="BH308:BM308"/>
    <mergeCell ref="BH310:BM310"/>
    <mergeCell ref="BH312:BM312"/>
    <mergeCell ref="BH313:BM313"/>
    <mergeCell ref="BH315:BM315"/>
    <mergeCell ref="BH301:BM301"/>
    <mergeCell ref="BH302:BM302"/>
    <mergeCell ref="BH304:BM304"/>
    <mergeCell ref="BH333:BM333"/>
    <mergeCell ref="BH316:BM316"/>
    <mergeCell ref="BH317:BM317"/>
    <mergeCell ref="BH314:BM314"/>
    <mergeCell ref="BH334:BM334"/>
    <mergeCell ref="BH326:BM326"/>
    <mergeCell ref="BH327:BM327"/>
    <mergeCell ref="BH318:BM318"/>
    <mergeCell ref="BH320:BM320"/>
    <mergeCell ref="BH319:BM319"/>
    <mergeCell ref="BH348:BM348"/>
    <mergeCell ref="BH336:BM336"/>
    <mergeCell ref="BH329:BM329"/>
    <mergeCell ref="BH321:BM321"/>
    <mergeCell ref="BH322:BM322"/>
    <mergeCell ref="BH323:BM323"/>
    <mergeCell ref="BH324:BM324"/>
    <mergeCell ref="BH335:BM335"/>
    <mergeCell ref="BH330:BM330"/>
    <mergeCell ref="BH332:BM332"/>
    <mergeCell ref="BN277:BS277"/>
    <mergeCell ref="BH337:BM337"/>
    <mergeCell ref="BH338:BM338"/>
    <mergeCell ref="BH339:BM339"/>
    <mergeCell ref="BH355:BM355"/>
    <mergeCell ref="BH349:BM349"/>
    <mergeCell ref="BH351:BM351"/>
    <mergeCell ref="BH352:BM352"/>
    <mergeCell ref="BH353:BM353"/>
    <mergeCell ref="BH340:BM340"/>
    <mergeCell ref="AW362:BB362"/>
    <mergeCell ref="E363:O363"/>
    <mergeCell ref="P363:Y363"/>
    <mergeCell ref="BH273:BM273"/>
    <mergeCell ref="BH276:BM276"/>
    <mergeCell ref="BH279:BM279"/>
    <mergeCell ref="BH342:BM342"/>
    <mergeCell ref="BH341:BM341"/>
    <mergeCell ref="BH331:BM331"/>
    <mergeCell ref="BI362:BZ362"/>
    <mergeCell ref="Z399:AL399"/>
    <mergeCell ref="AM389:AR389"/>
    <mergeCell ref="BN286:BS286"/>
    <mergeCell ref="BH277:BM277"/>
    <mergeCell ref="Z390:AL390"/>
    <mergeCell ref="Z386:AL386"/>
    <mergeCell ref="Z387:AL387"/>
    <mergeCell ref="Z388:AL388"/>
    <mergeCell ref="Z381:AL381"/>
    <mergeCell ref="BH343:BM343"/>
    <mergeCell ref="BN265:BS265"/>
    <mergeCell ref="Z394:AL394"/>
    <mergeCell ref="Z401:AL401"/>
    <mergeCell ref="AM391:AR391"/>
    <mergeCell ref="AS391:AV391"/>
    <mergeCell ref="BN271:BS271"/>
    <mergeCell ref="BN268:BS268"/>
    <mergeCell ref="Z383:AL383"/>
    <mergeCell ref="Z396:AL396"/>
    <mergeCell ref="Z397:AL397"/>
    <mergeCell ref="AW387:BB387"/>
    <mergeCell ref="BC366:BH366"/>
    <mergeCell ref="Z392:AL392"/>
    <mergeCell ref="Z393:AL393"/>
    <mergeCell ref="Z408:AL408"/>
    <mergeCell ref="Z404:AL404"/>
    <mergeCell ref="AW404:BB404"/>
    <mergeCell ref="AW405:BB405"/>
    <mergeCell ref="AW406:BB406"/>
    <mergeCell ref="Z406:AL406"/>
    <mergeCell ref="Z415:AL415"/>
    <mergeCell ref="Z422:AL422"/>
    <mergeCell ref="Z414:AL414"/>
    <mergeCell ref="Z419:AL419"/>
    <mergeCell ref="Z431:AL431"/>
    <mergeCell ref="AM390:AR390"/>
    <mergeCell ref="Z391:AL391"/>
    <mergeCell ref="Z398:AL398"/>
    <mergeCell ref="Z403:AL403"/>
    <mergeCell ref="Z405:AL405"/>
    <mergeCell ref="Z438:AL438"/>
    <mergeCell ref="Z439:AL439"/>
    <mergeCell ref="Z440:AL440"/>
    <mergeCell ref="Z424:AL424"/>
    <mergeCell ref="Z417:AL417"/>
    <mergeCell ref="Z434:AL434"/>
    <mergeCell ref="Z425:AL425"/>
    <mergeCell ref="Z436:AL436"/>
    <mergeCell ref="Z421:AL421"/>
    <mergeCell ref="Z428:AL428"/>
    <mergeCell ref="Z454:AL454"/>
    <mergeCell ref="Z455:AL455"/>
    <mergeCell ref="Z442:AL442"/>
    <mergeCell ref="Z443:AL443"/>
    <mergeCell ref="Z444:AL444"/>
    <mergeCell ref="Z445:AL445"/>
    <mergeCell ref="Z446:AL446"/>
    <mergeCell ref="Z449:AL449"/>
    <mergeCell ref="Z459:AL459"/>
    <mergeCell ref="Z450:AL450"/>
    <mergeCell ref="Z451:AL451"/>
    <mergeCell ref="Z452:AL452"/>
    <mergeCell ref="Z453:AL453"/>
    <mergeCell ref="BH222:BM222"/>
    <mergeCell ref="Z456:AL456"/>
    <mergeCell ref="BH307:BM307"/>
    <mergeCell ref="BH309:BM309"/>
    <mergeCell ref="Z447:AL447"/>
    <mergeCell ref="AW468:BB468"/>
    <mergeCell ref="AW469:BB469"/>
    <mergeCell ref="AW470:BB470"/>
    <mergeCell ref="Z469:AL469"/>
    <mergeCell ref="Z470:AL470"/>
    <mergeCell ref="Z468:AL468"/>
    <mergeCell ref="Z460:AL460"/>
    <mergeCell ref="AW466:BB466"/>
    <mergeCell ref="AW463:BB463"/>
    <mergeCell ref="Z467:AL467"/>
    <mergeCell ref="Z464:AL464"/>
    <mergeCell ref="Z466:AL466"/>
    <mergeCell ref="AW464:BB464"/>
    <mergeCell ref="AW467:BB467"/>
    <mergeCell ref="Z461:AL461"/>
    <mergeCell ref="Z465:AL465"/>
    <mergeCell ref="Z458:AL458"/>
    <mergeCell ref="Z462:AL462"/>
    <mergeCell ref="Z463:AL463"/>
    <mergeCell ref="AE269:AW269"/>
    <mergeCell ref="Z457:AL457"/>
    <mergeCell ref="AW395:BB395"/>
    <mergeCell ref="AW393:BB393"/>
    <mergeCell ref="AW396:BB396"/>
    <mergeCell ref="Z448:AL448"/>
    <mergeCell ref="AW389:BB389"/>
    <mergeCell ref="AW421:BB421"/>
    <mergeCell ref="BH256:BM256"/>
    <mergeCell ref="BN158:BS158"/>
    <mergeCell ref="BN159:BS159"/>
    <mergeCell ref="BN160:BS160"/>
    <mergeCell ref="BN228:BS228"/>
    <mergeCell ref="BN224:BS224"/>
    <mergeCell ref="BH223:BM223"/>
    <mergeCell ref="BN226:BS226"/>
    <mergeCell ref="BH224:BM224"/>
    <mergeCell ref="BN227:BS227"/>
    <mergeCell ref="BH221:BM221"/>
    <mergeCell ref="BH210:BM210"/>
    <mergeCell ref="BH211:BM211"/>
    <mergeCell ref="BH213:BM213"/>
    <mergeCell ref="BH214:BM214"/>
    <mergeCell ref="BN212:BS212"/>
    <mergeCell ref="BN214:BS214"/>
    <mergeCell ref="BN220:BS220"/>
    <mergeCell ref="BN217:BS217"/>
    <mergeCell ref="BN221:BS221"/>
    <mergeCell ref="BN162:BS162"/>
    <mergeCell ref="BN163:BS163"/>
    <mergeCell ref="BN165:BS165"/>
    <mergeCell ref="BN166:BS166"/>
    <mergeCell ref="BN164:BS164"/>
    <mergeCell ref="BN175:BS175"/>
    <mergeCell ref="BN167:BS167"/>
    <mergeCell ref="BN171:BS171"/>
    <mergeCell ref="BN168:BS168"/>
    <mergeCell ref="BN177:BS177"/>
    <mergeCell ref="BN176:BS176"/>
    <mergeCell ref="BN186:BS186"/>
    <mergeCell ref="BN190:BS190"/>
    <mergeCell ref="BN191:BS191"/>
    <mergeCell ref="BN193:BS193"/>
    <mergeCell ref="BN180:BS180"/>
    <mergeCell ref="BN179:BS179"/>
    <mergeCell ref="BN172:BS172"/>
    <mergeCell ref="BN173:BS173"/>
    <mergeCell ref="BN174:BS174"/>
    <mergeCell ref="BN178:BS178"/>
    <mergeCell ref="BN188:BS188"/>
    <mergeCell ref="BN189:BS189"/>
    <mergeCell ref="BN187:BS187"/>
    <mergeCell ref="BN181:BS181"/>
    <mergeCell ref="BN182:BS182"/>
    <mergeCell ref="BN185:BS185"/>
    <mergeCell ref="BN194:BS194"/>
    <mergeCell ref="BN195:BS195"/>
    <mergeCell ref="BN192:BS192"/>
    <mergeCell ref="BN204:BS204"/>
    <mergeCell ref="BN206:BS206"/>
    <mergeCell ref="BN205:BS205"/>
    <mergeCell ref="BN196:BS196"/>
    <mergeCell ref="BN197:BS197"/>
    <mergeCell ref="BN198:BS198"/>
    <mergeCell ref="BN200:BS200"/>
    <mergeCell ref="BN201:BS201"/>
    <mergeCell ref="BN199:BS199"/>
    <mergeCell ref="BN222:BS222"/>
    <mergeCell ref="BN223:BS223"/>
    <mergeCell ref="BN237:BS237"/>
    <mergeCell ref="BN230:BS230"/>
    <mergeCell ref="BN229:BS229"/>
    <mergeCell ref="BN216:BS216"/>
    <mergeCell ref="BN218:BS218"/>
    <mergeCell ref="BN219:BS219"/>
    <mergeCell ref="BN242:BS242"/>
    <mergeCell ref="BN246:BS246"/>
    <mergeCell ref="BN239:BS239"/>
    <mergeCell ref="BN240:BS240"/>
    <mergeCell ref="BN238:BS238"/>
    <mergeCell ref="BN231:BS231"/>
    <mergeCell ref="BN232:BS232"/>
    <mergeCell ref="BN235:BS235"/>
    <mergeCell ref="BN234:BS234"/>
    <mergeCell ref="BN236:BS236"/>
    <mergeCell ref="BN259:BS259"/>
    <mergeCell ref="BN251:BS251"/>
    <mergeCell ref="BN252:BS252"/>
    <mergeCell ref="BN253:BS253"/>
    <mergeCell ref="BN256:BS256"/>
    <mergeCell ref="BN258:BS258"/>
    <mergeCell ref="BN254:BS254"/>
    <mergeCell ref="BN274:BS274"/>
    <mergeCell ref="BN276:BS276"/>
    <mergeCell ref="BN272:BS272"/>
    <mergeCell ref="BN273:BS273"/>
    <mergeCell ref="BN275:BS275"/>
    <mergeCell ref="BN285:BS285"/>
    <mergeCell ref="BN282:BS282"/>
    <mergeCell ref="BN283:BS283"/>
    <mergeCell ref="BN284:BS284"/>
    <mergeCell ref="BN278:BS278"/>
    <mergeCell ref="BN279:BS279"/>
    <mergeCell ref="BN280:BS280"/>
    <mergeCell ref="BN281:BS281"/>
    <mergeCell ref="BN289:BS289"/>
    <mergeCell ref="BN290:BS290"/>
    <mergeCell ref="BN292:BS292"/>
    <mergeCell ref="BN293:BS293"/>
    <mergeCell ref="BN291:BS291"/>
    <mergeCell ref="BN287:BS287"/>
    <mergeCell ref="BN288:BS288"/>
    <mergeCell ref="BN294:BS294"/>
    <mergeCell ref="BN295:BS295"/>
    <mergeCell ref="BN297:BS297"/>
    <mergeCell ref="BN298:BS298"/>
    <mergeCell ref="BN299:BS299"/>
    <mergeCell ref="BN296:BS296"/>
    <mergeCell ref="BN306:BS306"/>
    <mergeCell ref="BN307:BS307"/>
    <mergeCell ref="BN309:BS309"/>
    <mergeCell ref="BN308:BS308"/>
    <mergeCell ref="BN300:BS300"/>
    <mergeCell ref="BN301:BS301"/>
    <mergeCell ref="BN302:BS302"/>
    <mergeCell ref="BN304:BS304"/>
    <mergeCell ref="BN305:BS305"/>
    <mergeCell ref="BN303:BS303"/>
    <mergeCell ref="BN315:BS315"/>
    <mergeCell ref="BN316:BS316"/>
    <mergeCell ref="BN317:BS317"/>
    <mergeCell ref="BN310:BS310"/>
    <mergeCell ref="BN311:BS311"/>
    <mergeCell ref="BN312:BS312"/>
    <mergeCell ref="BN313:BS313"/>
    <mergeCell ref="BN314:BS314"/>
    <mergeCell ref="BN323:BS323"/>
    <mergeCell ref="BN326:BS326"/>
    <mergeCell ref="BN327:BS327"/>
    <mergeCell ref="BN328:BS328"/>
    <mergeCell ref="BN318:BS318"/>
    <mergeCell ref="BN320:BS320"/>
    <mergeCell ref="BN321:BS321"/>
    <mergeCell ref="BN322:BS322"/>
    <mergeCell ref="BN324:BS324"/>
    <mergeCell ref="BN319:BS319"/>
    <mergeCell ref="BN329:BS329"/>
    <mergeCell ref="BN330:BS330"/>
    <mergeCell ref="BN332:BS332"/>
    <mergeCell ref="BN333:BS333"/>
    <mergeCell ref="BN334:BS334"/>
    <mergeCell ref="BN331:BS331"/>
    <mergeCell ref="BN340:BS340"/>
    <mergeCell ref="BN337:BS337"/>
    <mergeCell ref="BN336:BS336"/>
    <mergeCell ref="BN347:BS347"/>
    <mergeCell ref="BN341:BS341"/>
    <mergeCell ref="BN342:BS342"/>
    <mergeCell ref="BN343:BS343"/>
    <mergeCell ref="BN344:BS344"/>
    <mergeCell ref="CA363:CE363"/>
    <mergeCell ref="AW364:BB364"/>
    <mergeCell ref="AW368:BB368"/>
    <mergeCell ref="AW366:BB366"/>
    <mergeCell ref="AW373:BB373"/>
    <mergeCell ref="AW363:BB363"/>
    <mergeCell ref="BC372:BH372"/>
    <mergeCell ref="BI367:BZ367"/>
    <mergeCell ref="BI368:BZ368"/>
    <mergeCell ref="BI369:BZ369"/>
    <mergeCell ref="AW419:BB419"/>
    <mergeCell ref="AW416:BB416"/>
    <mergeCell ref="AW408:BB408"/>
    <mergeCell ref="AW415:BB415"/>
    <mergeCell ref="AE261:AW261"/>
    <mergeCell ref="AX271:BA271"/>
    <mergeCell ref="Z412:AL412"/>
    <mergeCell ref="Z407:AL407"/>
    <mergeCell ref="Z411:AL411"/>
    <mergeCell ref="Z409:AL409"/>
    <mergeCell ref="BN161:BS161"/>
    <mergeCell ref="AW379:BB379"/>
    <mergeCell ref="BC373:BH373"/>
    <mergeCell ref="BN209:BS209"/>
    <mergeCell ref="BN233:BS233"/>
    <mergeCell ref="BN351:BS351"/>
    <mergeCell ref="BN352:BS352"/>
    <mergeCell ref="BN353:BS353"/>
    <mergeCell ref="BN338:BS338"/>
    <mergeCell ref="BN355:BS355"/>
    <mergeCell ref="AW432:BB432"/>
    <mergeCell ref="AW431:BB431"/>
    <mergeCell ref="AW430:BB430"/>
    <mergeCell ref="AW422:BB422"/>
    <mergeCell ref="AW426:BB426"/>
    <mergeCell ref="AW427:BB427"/>
    <mergeCell ref="AW425:BB425"/>
    <mergeCell ref="AW429:BB429"/>
    <mergeCell ref="AW423:BB423"/>
    <mergeCell ref="AW428:BB428"/>
    <mergeCell ref="AW448:BB448"/>
    <mergeCell ref="AW444:BB444"/>
    <mergeCell ref="AW436:BB436"/>
    <mergeCell ref="AW437:BB437"/>
    <mergeCell ref="AW434:BB434"/>
    <mergeCell ref="AW435:BB435"/>
    <mergeCell ref="AW438:BB438"/>
    <mergeCell ref="AW457:BB457"/>
    <mergeCell ref="AW459:BB459"/>
    <mergeCell ref="AW460:BB460"/>
    <mergeCell ref="AW461:BB461"/>
    <mergeCell ref="AW455:BB455"/>
    <mergeCell ref="AW433:BB433"/>
    <mergeCell ref="AW439:BB439"/>
    <mergeCell ref="AW440:BB440"/>
    <mergeCell ref="AW454:BB454"/>
    <mergeCell ref="AW442:BB442"/>
    <mergeCell ref="BB120:BG120"/>
    <mergeCell ref="BH114:BM116"/>
    <mergeCell ref="BH117:BM117"/>
    <mergeCell ref="BH120:BM120"/>
    <mergeCell ref="AW450:BB450"/>
    <mergeCell ref="AW451:BB451"/>
    <mergeCell ref="AW443:BB443"/>
    <mergeCell ref="AW445:BB445"/>
    <mergeCell ref="AW446:BB446"/>
    <mergeCell ref="AW447:BB447"/>
    <mergeCell ref="BN114:BS116"/>
    <mergeCell ref="BT114:CE116"/>
    <mergeCell ref="E115:Q116"/>
    <mergeCell ref="R115:AD116"/>
    <mergeCell ref="AX115:BA116"/>
    <mergeCell ref="BB115:BG116"/>
    <mergeCell ref="AE114:AW116"/>
    <mergeCell ref="AX114:BG114"/>
    <mergeCell ref="A117:D117"/>
    <mergeCell ref="E117:Q117"/>
    <mergeCell ref="R117:AD117"/>
    <mergeCell ref="AE117:AW117"/>
    <mergeCell ref="AX117:BA117"/>
    <mergeCell ref="BB117:BG117"/>
    <mergeCell ref="BN117:BS117"/>
    <mergeCell ref="BT117:CE117"/>
    <mergeCell ref="A118:D118"/>
    <mergeCell ref="E118:Q118"/>
    <mergeCell ref="R118:AD118"/>
    <mergeCell ref="AE118:AW118"/>
    <mergeCell ref="AX118:BA118"/>
    <mergeCell ref="BB118:BG118"/>
    <mergeCell ref="BH118:BM118"/>
    <mergeCell ref="BN118:BS118"/>
    <mergeCell ref="BT118:CE118"/>
    <mergeCell ref="AE119:AW119"/>
    <mergeCell ref="AX119:BA119"/>
    <mergeCell ref="BB119:BG119"/>
    <mergeCell ref="BH119:BM119"/>
    <mergeCell ref="BN119:BS119"/>
    <mergeCell ref="BT119:CE119"/>
    <mergeCell ref="BN120:BS120"/>
    <mergeCell ref="BT120:CE120"/>
    <mergeCell ref="AE121:AW121"/>
    <mergeCell ref="AX121:BA121"/>
    <mergeCell ref="BB121:BG121"/>
    <mergeCell ref="BH121:BM121"/>
    <mergeCell ref="BN121:BS121"/>
    <mergeCell ref="BT121:CE121"/>
    <mergeCell ref="AE120:AW120"/>
    <mergeCell ref="AX120:BA120"/>
    <mergeCell ref="BB123:BG123"/>
    <mergeCell ref="BH123:BM123"/>
    <mergeCell ref="BN123:BS123"/>
    <mergeCell ref="BT123:CE123"/>
    <mergeCell ref="BB125:BG125"/>
    <mergeCell ref="BH125:BM125"/>
    <mergeCell ref="BH124:BM124"/>
    <mergeCell ref="BN124:BS124"/>
    <mergeCell ref="BT124:CE124"/>
    <mergeCell ref="AE126:AW126"/>
    <mergeCell ref="AX126:BA126"/>
    <mergeCell ref="BB126:BG126"/>
    <mergeCell ref="BN125:BS125"/>
    <mergeCell ref="BT125:CE125"/>
    <mergeCell ref="BH126:BM126"/>
    <mergeCell ref="BN126:BS126"/>
    <mergeCell ref="BT126:CE126"/>
    <mergeCell ref="AE125:AW125"/>
    <mergeCell ref="AX125:BA125"/>
    <mergeCell ref="Z131:AL133"/>
    <mergeCell ref="AM131:AV131"/>
    <mergeCell ref="AW131:BB133"/>
    <mergeCell ref="BC131:BH133"/>
    <mergeCell ref="BI131:BZ133"/>
    <mergeCell ref="AM132:AR133"/>
    <mergeCell ref="AS132:AV133"/>
    <mergeCell ref="E133:O133"/>
    <mergeCell ref="P133:Y133"/>
    <mergeCell ref="A134:D134"/>
    <mergeCell ref="E134:O134"/>
    <mergeCell ref="P134:Y134"/>
    <mergeCell ref="Z134:AL134"/>
    <mergeCell ref="A130:D133"/>
    <mergeCell ref="E130:O132"/>
    <mergeCell ref="P130:Y132"/>
    <mergeCell ref="Z130:BZ130"/>
    <mergeCell ref="BI135:BZ135"/>
    <mergeCell ref="CA135:CE135"/>
    <mergeCell ref="E135:O135"/>
    <mergeCell ref="P135:Y135"/>
    <mergeCell ref="BI134:BZ134"/>
    <mergeCell ref="CA134:CE134"/>
    <mergeCell ref="AS136:AV136"/>
    <mergeCell ref="Z135:AL135"/>
    <mergeCell ref="AM135:AR135"/>
    <mergeCell ref="AS135:AV135"/>
    <mergeCell ref="AW135:BB135"/>
    <mergeCell ref="BC135:BH135"/>
    <mergeCell ref="AS137:AV137"/>
    <mergeCell ref="AW136:BB136"/>
    <mergeCell ref="BC136:BH136"/>
    <mergeCell ref="BI136:BZ136"/>
    <mergeCell ref="CA136:CE136"/>
    <mergeCell ref="A136:D136"/>
    <mergeCell ref="E136:O136"/>
    <mergeCell ref="P136:Y136"/>
    <mergeCell ref="Z136:AL136"/>
    <mergeCell ref="AM136:AR136"/>
    <mergeCell ref="AS138:AV138"/>
    <mergeCell ref="AW137:BB137"/>
    <mergeCell ref="BC137:BH137"/>
    <mergeCell ref="BI137:BZ137"/>
    <mergeCell ref="CA137:CE137"/>
    <mergeCell ref="A137:D137"/>
    <mergeCell ref="E137:O137"/>
    <mergeCell ref="P137:Y137"/>
    <mergeCell ref="Z137:AL137"/>
    <mergeCell ref="AM137:AR137"/>
    <mergeCell ref="BN508:BS508"/>
    <mergeCell ref="AW138:BB138"/>
    <mergeCell ref="BC138:BH138"/>
    <mergeCell ref="BI138:BZ138"/>
    <mergeCell ref="CA138:CE138"/>
    <mergeCell ref="A138:D138"/>
    <mergeCell ref="E138:O138"/>
    <mergeCell ref="P138:Y138"/>
    <mergeCell ref="Z138:AL138"/>
    <mergeCell ref="AM138:AR138"/>
    <mergeCell ref="BN505:BS505"/>
    <mergeCell ref="AE506:AW506"/>
    <mergeCell ref="BH506:BM506"/>
    <mergeCell ref="BN506:BS506"/>
    <mergeCell ref="AE507:AW507"/>
    <mergeCell ref="BH507:BM507"/>
    <mergeCell ref="BN507:BS507"/>
    <mergeCell ref="BT502:CE502"/>
    <mergeCell ref="AE503:AW503"/>
    <mergeCell ref="BB503:BG503"/>
    <mergeCell ref="BH503:BM503"/>
    <mergeCell ref="BN503:BS503"/>
    <mergeCell ref="AE504:AW504"/>
    <mergeCell ref="AX504:BA504"/>
    <mergeCell ref="BH504:BM504"/>
    <mergeCell ref="BN504:BS504"/>
    <mergeCell ref="BN501:BS501"/>
    <mergeCell ref="AE502:AW502"/>
    <mergeCell ref="AX502:BA502"/>
    <mergeCell ref="BB502:BG502"/>
    <mergeCell ref="BH502:BM502"/>
    <mergeCell ref="BN502:BS502"/>
    <mergeCell ref="AE500:AW500"/>
    <mergeCell ref="AE501:AW501"/>
    <mergeCell ref="BH501:BM501"/>
    <mergeCell ref="AE505:AW505"/>
    <mergeCell ref="BH505:BM505"/>
    <mergeCell ref="AE508:AW508"/>
    <mergeCell ref="BH508:BM508"/>
    <mergeCell ref="AE498:AW498"/>
    <mergeCell ref="BH498:BM498"/>
    <mergeCell ref="BN498:BS498"/>
    <mergeCell ref="AE499:AW499"/>
    <mergeCell ref="BH499:BM499"/>
    <mergeCell ref="BN499:BS499"/>
    <mergeCell ref="AE496:AW496"/>
    <mergeCell ref="BH496:BM496"/>
    <mergeCell ref="BN496:BS496"/>
    <mergeCell ref="AE497:AW497"/>
    <mergeCell ref="BH497:BM497"/>
    <mergeCell ref="BN497:BS497"/>
    <mergeCell ref="BN493:BS493"/>
    <mergeCell ref="AE494:AW494"/>
    <mergeCell ref="BH494:BM494"/>
    <mergeCell ref="BN494:BS494"/>
    <mergeCell ref="AE495:AW495"/>
    <mergeCell ref="BH495:BM495"/>
    <mergeCell ref="BN495:BS495"/>
    <mergeCell ref="AP141:AT141"/>
    <mergeCell ref="BI139:BZ139"/>
    <mergeCell ref="BG146:CE146"/>
    <mergeCell ref="AU141:CE141"/>
    <mergeCell ref="BT489:CE489"/>
    <mergeCell ref="BH490:BM490"/>
    <mergeCell ref="BN490:BS490"/>
    <mergeCell ref="AW376:BB376"/>
    <mergeCell ref="AW375:BB375"/>
    <mergeCell ref="AW456:BB456"/>
    <mergeCell ref="BN207:BS207"/>
    <mergeCell ref="BN210:BS210"/>
    <mergeCell ref="A142:CE142"/>
    <mergeCell ref="Y143:BA143"/>
    <mergeCell ref="BC143:BU145"/>
    <mergeCell ref="BV143:CE145"/>
    <mergeCell ref="A144:BA144"/>
    <mergeCell ref="AE145:BA145"/>
    <mergeCell ref="BN203:BS203"/>
    <mergeCell ref="AE208:AW208"/>
    <mergeCell ref="A601:BA601"/>
    <mergeCell ref="A135:D135"/>
    <mergeCell ref="BH241:BM241"/>
    <mergeCell ref="AE241:AW241"/>
    <mergeCell ref="AE179:AW179"/>
    <mergeCell ref="BH179:BM179"/>
    <mergeCell ref="A145:AD145"/>
    <mergeCell ref="AE490:AW490"/>
    <mergeCell ref="A143:X143"/>
    <mergeCell ref="A146:BF146"/>
    <mergeCell ref="BN515:BS515"/>
    <mergeCell ref="AW458:BB458"/>
    <mergeCell ref="CK420:DI420"/>
    <mergeCell ref="AW417:BB417"/>
    <mergeCell ref="AW420:BB420"/>
    <mergeCell ref="AW397:BB397"/>
    <mergeCell ref="AW398:BB398"/>
    <mergeCell ref="AE491:AW491"/>
    <mergeCell ref="BH491:BM491"/>
    <mergeCell ref="BN491:BS491"/>
    <mergeCell ref="CA377:CE378"/>
    <mergeCell ref="BC374:BH374"/>
    <mergeCell ref="AW374:BB374"/>
    <mergeCell ref="BH510:BM510"/>
    <mergeCell ref="BN510:BS510"/>
    <mergeCell ref="AE492:AW492"/>
    <mergeCell ref="BH492:BM492"/>
    <mergeCell ref="BN492:BS492"/>
    <mergeCell ref="AE493:AW493"/>
    <mergeCell ref="BH493:BM493"/>
    <mergeCell ref="BV29:CE31"/>
    <mergeCell ref="A30:BA30"/>
    <mergeCell ref="A31:AD31"/>
    <mergeCell ref="AE31:BA31"/>
    <mergeCell ref="A32:BF32"/>
    <mergeCell ref="BG32:CE32"/>
    <mergeCell ref="A33:CE33"/>
    <mergeCell ref="A34:CE34"/>
    <mergeCell ref="A35:D38"/>
    <mergeCell ref="E35:Q36"/>
    <mergeCell ref="R35:AD36"/>
    <mergeCell ref="AE35:CE35"/>
    <mergeCell ref="AE36:AW38"/>
    <mergeCell ref="AX36:BG36"/>
    <mergeCell ref="BH36:BM38"/>
    <mergeCell ref="BN36:BS38"/>
    <mergeCell ref="BT36:CE38"/>
    <mergeCell ref="E37:Q38"/>
    <mergeCell ref="R37:AD38"/>
    <mergeCell ref="AX37:BA38"/>
    <mergeCell ref="BB37:BG38"/>
    <mergeCell ref="A39:D39"/>
    <mergeCell ref="E39:Q39"/>
    <mergeCell ref="R39:AD39"/>
    <mergeCell ref="AE39:AW39"/>
    <mergeCell ref="AX39:BA39"/>
    <mergeCell ref="BB39:BG39"/>
    <mergeCell ref="BH39:BM39"/>
    <mergeCell ref="BN39:BS39"/>
    <mergeCell ref="BT39:CE39"/>
    <mergeCell ref="A40:D40"/>
    <mergeCell ref="E40:Q40"/>
    <mergeCell ref="R40:AD40"/>
    <mergeCell ref="AE40:AW40"/>
    <mergeCell ref="AX40:BA40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T488:CE488"/>
    <mergeCell ref="AE489:AW489"/>
    <mergeCell ref="AX489:BA489"/>
    <mergeCell ref="BB489:BG489"/>
    <mergeCell ref="BH489:BM489"/>
    <mergeCell ref="BN489:BS489"/>
    <mergeCell ref="AE42:AW42"/>
    <mergeCell ref="AX42:BA42"/>
    <mergeCell ref="BB42:BG42"/>
    <mergeCell ref="BH42:BM42"/>
    <mergeCell ref="BN42:BS42"/>
    <mergeCell ref="BT42:CE42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AE52:AW52"/>
    <mergeCell ref="AX52:BA52"/>
    <mergeCell ref="BB52:BG52"/>
    <mergeCell ref="AE54:AW54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AW471:BB471"/>
    <mergeCell ref="BC471:BH471"/>
    <mergeCell ref="BI471:BZ471"/>
    <mergeCell ref="AE325:AW325"/>
    <mergeCell ref="BH325:BM325"/>
    <mergeCell ref="BN325:BS325"/>
    <mergeCell ref="BI377:BZ378"/>
    <mergeCell ref="AW452:BB452"/>
    <mergeCell ref="AW453:BB453"/>
    <mergeCell ref="AW465:BB465"/>
    <mergeCell ref="A59:D59"/>
    <mergeCell ref="E59:Q59"/>
    <mergeCell ref="R59:AD59"/>
    <mergeCell ref="AE59:AW59"/>
    <mergeCell ref="AX59:BA59"/>
    <mergeCell ref="BB59:BG59"/>
    <mergeCell ref="BH59:BM59"/>
    <mergeCell ref="BN59:BS59"/>
    <mergeCell ref="BT59:CE59"/>
    <mergeCell ref="A60:D77"/>
    <mergeCell ref="E60:Q77"/>
    <mergeCell ref="R60:AD77"/>
    <mergeCell ref="AE60:AW60"/>
    <mergeCell ref="AX60:BA60"/>
    <mergeCell ref="BB60:BG60"/>
    <mergeCell ref="BH60:BM60"/>
    <mergeCell ref="BN60:BS60"/>
    <mergeCell ref="BT60:CE60"/>
    <mergeCell ref="A488:D488"/>
    <mergeCell ref="E488:Q488"/>
    <mergeCell ref="R488:AD488"/>
    <mergeCell ref="AE488:AW488"/>
    <mergeCell ref="AX488:BA488"/>
    <mergeCell ref="BB488:BG488"/>
    <mergeCell ref="BH488:BM488"/>
    <mergeCell ref="BN488:BS488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63:AW63"/>
    <mergeCell ref="AX63:BA63"/>
    <mergeCell ref="BB63:BG63"/>
    <mergeCell ref="BH63:BM63"/>
    <mergeCell ref="BN63:BS63"/>
    <mergeCell ref="BT63:CE63"/>
    <mergeCell ref="AE64:AW64"/>
    <mergeCell ref="AX64:BA64"/>
    <mergeCell ref="BB64:BG64"/>
    <mergeCell ref="BH64:BM64"/>
    <mergeCell ref="BN64:BS64"/>
    <mergeCell ref="BT64:CE64"/>
    <mergeCell ref="AE65:AW65"/>
    <mergeCell ref="AX65:BA65"/>
    <mergeCell ref="BB65:BG65"/>
    <mergeCell ref="BH65:BM65"/>
    <mergeCell ref="BN65:BS65"/>
    <mergeCell ref="BT65:CE65"/>
    <mergeCell ref="AE66:AW66"/>
    <mergeCell ref="AX66:BA66"/>
    <mergeCell ref="BB66:BG66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8:AW68"/>
    <mergeCell ref="AX68:BA68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AE76:AW76"/>
    <mergeCell ref="AX76:BA76"/>
    <mergeCell ref="BB76:BG76"/>
    <mergeCell ref="BH76:BM76"/>
    <mergeCell ref="BN76:BS76"/>
    <mergeCell ref="BT76:CE76"/>
    <mergeCell ref="AE77:AW77"/>
    <mergeCell ref="AX77:BA77"/>
    <mergeCell ref="BB77:BG77"/>
    <mergeCell ref="BH77:BM77"/>
    <mergeCell ref="BN77:BS77"/>
    <mergeCell ref="BT77:CE77"/>
    <mergeCell ref="AM440:AR440"/>
    <mergeCell ref="AW441:BB441"/>
    <mergeCell ref="BC441:BH441"/>
    <mergeCell ref="BI441:BZ441"/>
    <mergeCell ref="CA441:CE441"/>
    <mergeCell ref="CA440:CE440"/>
    <mergeCell ref="AS440:AV440"/>
    <mergeCell ref="BC440:BH440"/>
    <mergeCell ref="A78:CE78"/>
    <mergeCell ref="A79:D82"/>
    <mergeCell ref="E79:O81"/>
    <mergeCell ref="P79:Y81"/>
    <mergeCell ref="Z79:BZ79"/>
    <mergeCell ref="CA79:CE82"/>
    <mergeCell ref="Z80:AL82"/>
    <mergeCell ref="AM80:AV80"/>
    <mergeCell ref="AW80:BB82"/>
    <mergeCell ref="BC80:BH82"/>
    <mergeCell ref="BI80:BZ82"/>
    <mergeCell ref="AM81:AR82"/>
    <mergeCell ref="AS81:AV82"/>
    <mergeCell ref="E82:O82"/>
    <mergeCell ref="P82:Y82"/>
    <mergeCell ref="A83:D83"/>
    <mergeCell ref="E83:O83"/>
    <mergeCell ref="P83:Y83"/>
    <mergeCell ref="Z83:AL83"/>
    <mergeCell ref="AM83:AR83"/>
    <mergeCell ref="AS83:AV83"/>
    <mergeCell ref="AW83:BB83"/>
    <mergeCell ref="BC83:BH83"/>
    <mergeCell ref="BI83:BZ83"/>
    <mergeCell ref="CA83:CE83"/>
    <mergeCell ref="AX487:BA487"/>
    <mergeCell ref="BB487:BG487"/>
    <mergeCell ref="BH487:BM487"/>
    <mergeCell ref="BN487:BS487"/>
    <mergeCell ref="BT487:CE487"/>
    <mergeCell ref="A84:D84"/>
    <mergeCell ref="E84:O84"/>
    <mergeCell ref="P84:Y84"/>
    <mergeCell ref="Z84:AL84"/>
    <mergeCell ref="AM84:AR84"/>
    <mergeCell ref="A487:D487"/>
    <mergeCell ref="E487:Q487"/>
    <mergeCell ref="R487:AD487"/>
    <mergeCell ref="AE487:AW487"/>
    <mergeCell ref="AW372:BB372"/>
    <mergeCell ref="AS84:AV84"/>
    <mergeCell ref="AW84:BB84"/>
    <mergeCell ref="BC84:BH84"/>
    <mergeCell ref="BI84:BZ84"/>
    <mergeCell ref="CA84:CE84"/>
    <mergeCell ref="E485:Q486"/>
    <mergeCell ref="R485:AD486"/>
    <mergeCell ref="CA384:CE385"/>
    <mergeCell ref="AM384:AR385"/>
    <mergeCell ref="AS384:AV385"/>
    <mergeCell ref="Z85:AL85"/>
    <mergeCell ref="AM85:AR85"/>
    <mergeCell ref="AS85:AV85"/>
    <mergeCell ref="P85:Y87"/>
    <mergeCell ref="E85:O87"/>
    <mergeCell ref="A85:D87"/>
    <mergeCell ref="Z86:AL86"/>
    <mergeCell ref="AM86:AR86"/>
    <mergeCell ref="AS86:AV86"/>
    <mergeCell ref="BC85:BH85"/>
    <mergeCell ref="BI85:BZ85"/>
    <mergeCell ref="CA85:CE85"/>
    <mergeCell ref="AX484:BG484"/>
    <mergeCell ref="BH484:BM486"/>
    <mergeCell ref="BN484:BS486"/>
    <mergeCell ref="BT484:CE486"/>
    <mergeCell ref="AX485:BA486"/>
    <mergeCell ref="BB485:BG486"/>
    <mergeCell ref="AW85:BB85"/>
    <mergeCell ref="A399:D424"/>
    <mergeCell ref="P425:Y453"/>
    <mergeCell ref="E425:O453"/>
    <mergeCell ref="A425:D453"/>
    <mergeCell ref="A482:CE482"/>
    <mergeCell ref="P454:Y470"/>
    <mergeCell ref="E454:O470"/>
    <mergeCell ref="A454:D470"/>
    <mergeCell ref="Y475:BA475"/>
    <mergeCell ref="Z441:AL441"/>
    <mergeCell ref="A483:D486"/>
    <mergeCell ref="E483:Q484"/>
    <mergeCell ref="R483:AD484"/>
    <mergeCell ref="AE483:CE483"/>
    <mergeCell ref="AE484:AW486"/>
    <mergeCell ref="AM87:AR87"/>
    <mergeCell ref="AS87:AV87"/>
    <mergeCell ref="A480:CE480"/>
    <mergeCell ref="A481:CE481"/>
    <mergeCell ref="Z87:AL87"/>
    <mergeCell ref="AW86:BB86"/>
    <mergeCell ref="BC86:BH86"/>
    <mergeCell ref="BI86:BZ86"/>
    <mergeCell ref="CA86:CE86"/>
    <mergeCell ref="AW87:BB87"/>
    <mergeCell ref="BC87:BH87"/>
    <mergeCell ref="BI87:BZ87"/>
    <mergeCell ref="CA87:CE87"/>
    <mergeCell ref="Z88:AL88"/>
    <mergeCell ref="AM88:AR88"/>
    <mergeCell ref="AS88:AV88"/>
    <mergeCell ref="AW88:BB88"/>
    <mergeCell ref="P88:Y102"/>
    <mergeCell ref="E88:O102"/>
    <mergeCell ref="Z91:AL91"/>
    <mergeCell ref="AM91:AR91"/>
    <mergeCell ref="AS91:AV91"/>
    <mergeCell ref="AW91:BB91"/>
    <mergeCell ref="A88:D102"/>
    <mergeCell ref="BC88:BH88"/>
    <mergeCell ref="BI88:BZ88"/>
    <mergeCell ref="CA88:CE88"/>
    <mergeCell ref="Z89:AL89"/>
    <mergeCell ref="AM89:AR89"/>
    <mergeCell ref="AS89:AV89"/>
    <mergeCell ref="AW89:BB89"/>
    <mergeCell ref="BC89:BH89"/>
    <mergeCell ref="BI89:BZ89"/>
    <mergeCell ref="CA89:CE89"/>
    <mergeCell ref="Z90:AL90"/>
    <mergeCell ref="AM90:AR90"/>
    <mergeCell ref="AS90:AV90"/>
    <mergeCell ref="AW90:BB90"/>
    <mergeCell ref="BC90:BH90"/>
    <mergeCell ref="BI90:BZ90"/>
    <mergeCell ref="CA90:CE90"/>
    <mergeCell ref="BC91:BH91"/>
    <mergeCell ref="BI91:BZ91"/>
    <mergeCell ref="CA91:CE91"/>
    <mergeCell ref="Z92:AL92"/>
    <mergeCell ref="AM92:AR92"/>
    <mergeCell ref="AS92:AV92"/>
    <mergeCell ref="AW92:BB92"/>
    <mergeCell ref="A489:D490"/>
    <mergeCell ref="E489:Q490"/>
    <mergeCell ref="R489:AD490"/>
    <mergeCell ref="BC92:BH92"/>
    <mergeCell ref="BI92:BZ92"/>
    <mergeCell ref="CA92:CE92"/>
    <mergeCell ref="Z93:AL93"/>
    <mergeCell ref="AM93:AR93"/>
    <mergeCell ref="AS93:AV93"/>
    <mergeCell ref="AW93:BB93"/>
    <mergeCell ref="BC93:BH93"/>
    <mergeCell ref="BI93:BZ93"/>
    <mergeCell ref="CA93:CE93"/>
    <mergeCell ref="Z94:AL94"/>
    <mergeCell ref="AM94:AR94"/>
    <mergeCell ref="AS94:AV94"/>
    <mergeCell ref="AW94:BB94"/>
    <mergeCell ref="BC94:BH94"/>
    <mergeCell ref="BI94:BZ94"/>
    <mergeCell ref="CA94:CE94"/>
    <mergeCell ref="Z95:AL95"/>
    <mergeCell ref="AM95:AR95"/>
    <mergeCell ref="AS95:AV95"/>
    <mergeCell ref="AW95:BB95"/>
    <mergeCell ref="BC95:BH95"/>
    <mergeCell ref="BI95:BZ95"/>
    <mergeCell ref="CA95:CE95"/>
    <mergeCell ref="Z96:AL96"/>
    <mergeCell ref="AM96:AR96"/>
    <mergeCell ref="AS96:AV96"/>
    <mergeCell ref="AW96:BB96"/>
    <mergeCell ref="A491:D515"/>
    <mergeCell ref="E491:Q515"/>
    <mergeCell ref="R491:AD515"/>
    <mergeCell ref="BC96:BH96"/>
    <mergeCell ref="BI96:BZ96"/>
    <mergeCell ref="CA96:CE96"/>
    <mergeCell ref="Z97:AL97"/>
    <mergeCell ref="AM97:AR97"/>
    <mergeCell ref="AS97:AV97"/>
    <mergeCell ref="AW97:BB97"/>
    <mergeCell ref="BC97:BH97"/>
    <mergeCell ref="BI97:BZ97"/>
    <mergeCell ref="CA97:CE97"/>
    <mergeCell ref="BI99:BZ99"/>
    <mergeCell ref="CA99:CE99"/>
    <mergeCell ref="Z98:AL98"/>
    <mergeCell ref="AM98:AR98"/>
    <mergeCell ref="AS98:AV98"/>
    <mergeCell ref="AW98:BB98"/>
    <mergeCell ref="BC98:BH98"/>
    <mergeCell ref="BI98:BZ98"/>
    <mergeCell ref="AS100:AV100"/>
    <mergeCell ref="AW100:BB100"/>
    <mergeCell ref="BC100:BH100"/>
    <mergeCell ref="BI100:BZ100"/>
    <mergeCell ref="CA98:CE98"/>
    <mergeCell ref="Z99:AL99"/>
    <mergeCell ref="AM99:AR99"/>
    <mergeCell ref="AS99:AV99"/>
    <mergeCell ref="AW99:BB99"/>
    <mergeCell ref="BC99:BH99"/>
    <mergeCell ref="CA100:CE100"/>
    <mergeCell ref="Z101:AL101"/>
    <mergeCell ref="AM101:AR101"/>
    <mergeCell ref="AS101:AV101"/>
    <mergeCell ref="AW101:BB101"/>
    <mergeCell ref="BC101:BH101"/>
    <mergeCell ref="BI101:BZ101"/>
    <mergeCell ref="CA101:CE101"/>
    <mergeCell ref="Z100:AL100"/>
    <mergeCell ref="AM100:AR100"/>
    <mergeCell ref="Z102:AL102"/>
    <mergeCell ref="AM102:AR102"/>
    <mergeCell ref="AS102:AV102"/>
    <mergeCell ref="AW102:BB102"/>
    <mergeCell ref="BC102:BH102"/>
    <mergeCell ref="BI102:BZ102"/>
    <mergeCell ref="CA102:CE102"/>
    <mergeCell ref="A478:BF478"/>
    <mergeCell ref="BG478:CE478"/>
    <mergeCell ref="A479:CE479"/>
    <mergeCell ref="AW384:BB385"/>
    <mergeCell ref="BC384:BH385"/>
    <mergeCell ref="BI384:BZ385"/>
    <mergeCell ref="AS377:AV378"/>
    <mergeCell ref="A474:CE474"/>
    <mergeCell ref="A475:X475"/>
    <mergeCell ref="BV475:CE477"/>
    <mergeCell ref="A476:BA476"/>
    <mergeCell ref="A477:AD477"/>
    <mergeCell ref="AE477:BA477"/>
    <mergeCell ref="A103:BF103"/>
    <mergeCell ref="BG103:CE103"/>
    <mergeCell ref="A104:AO104"/>
    <mergeCell ref="AP104:AT104"/>
    <mergeCell ref="AU104:CE104"/>
    <mergeCell ref="E399:O424"/>
    <mergeCell ref="A473:AO473"/>
    <mergeCell ref="AP473:AT473"/>
    <mergeCell ref="AU473:CE473"/>
    <mergeCell ref="AW377:BB378"/>
    <mergeCell ref="BC377:BH378"/>
    <mergeCell ref="BN511:BS511"/>
    <mergeCell ref="AE509:AW509"/>
    <mergeCell ref="AX509:BA509"/>
    <mergeCell ref="BB509:BG509"/>
    <mergeCell ref="BH509:BM509"/>
    <mergeCell ref="BH513:BM513"/>
    <mergeCell ref="BN509:BS509"/>
    <mergeCell ref="AE512:AW512"/>
    <mergeCell ref="AX512:BA512"/>
    <mergeCell ref="BB512:BG512"/>
    <mergeCell ref="BH512:BM512"/>
    <mergeCell ref="BN512:BS512"/>
    <mergeCell ref="AE510:AW510"/>
    <mergeCell ref="AE511:AW511"/>
    <mergeCell ref="AX511:BA511"/>
    <mergeCell ref="A516:D527"/>
    <mergeCell ref="E516:Q527"/>
    <mergeCell ref="R516:AD527"/>
    <mergeCell ref="AE516:AW516"/>
    <mergeCell ref="AX516:BA516"/>
    <mergeCell ref="BH511:BM511"/>
    <mergeCell ref="AE514:AW514"/>
    <mergeCell ref="AX514:BA514"/>
    <mergeCell ref="BB514:BG514"/>
    <mergeCell ref="BH514:BM514"/>
    <mergeCell ref="BH516:BM516"/>
    <mergeCell ref="BN516:BS516"/>
    <mergeCell ref="BN513:BS513"/>
    <mergeCell ref="AE517:AW517"/>
    <mergeCell ref="BH517:BM517"/>
    <mergeCell ref="BN517:BS517"/>
    <mergeCell ref="AE515:AW515"/>
    <mergeCell ref="BN514:BS514"/>
    <mergeCell ref="AE513:AW513"/>
    <mergeCell ref="AX513:BA513"/>
    <mergeCell ref="AE518:AW518"/>
    <mergeCell ref="BH518:BM518"/>
    <mergeCell ref="BN518:BS518"/>
    <mergeCell ref="AE519:AW519"/>
    <mergeCell ref="BH519:BM519"/>
    <mergeCell ref="BN519:BS519"/>
    <mergeCell ref="AE522:AW522"/>
    <mergeCell ref="AE523:AW523"/>
    <mergeCell ref="BH523:BM523"/>
    <mergeCell ref="BN523:BS523"/>
    <mergeCell ref="AE520:AW520"/>
    <mergeCell ref="BH520:BM520"/>
    <mergeCell ref="BN520:BS520"/>
    <mergeCell ref="AE521:AW521"/>
    <mergeCell ref="BH522:BM522"/>
    <mergeCell ref="BN522:BS522"/>
    <mergeCell ref="AE524:AW524"/>
    <mergeCell ref="BH524:BM524"/>
    <mergeCell ref="BN524:BS524"/>
    <mergeCell ref="AE525:AW525"/>
    <mergeCell ref="BH525:BM525"/>
    <mergeCell ref="BN525:BS525"/>
    <mergeCell ref="AE526:AW526"/>
    <mergeCell ref="BH526:BM526"/>
    <mergeCell ref="BN526:BS526"/>
    <mergeCell ref="AE527:AW527"/>
    <mergeCell ref="BH527:BM527"/>
    <mergeCell ref="BN527:BS527"/>
    <mergeCell ref="AE529:AW529"/>
    <mergeCell ref="AE530:AW530"/>
    <mergeCell ref="BH530:BM530"/>
    <mergeCell ref="BN530:BS530"/>
    <mergeCell ref="A528:D543"/>
    <mergeCell ref="E528:Q543"/>
    <mergeCell ref="R528:AD543"/>
    <mergeCell ref="AE528:AW528"/>
    <mergeCell ref="BH528:BM528"/>
    <mergeCell ref="BN528:BS528"/>
    <mergeCell ref="AE531:AW531"/>
    <mergeCell ref="BH531:BM531"/>
    <mergeCell ref="BN531:BS531"/>
    <mergeCell ref="AE532:AW532"/>
    <mergeCell ref="BH532:BM532"/>
    <mergeCell ref="BN532:BS532"/>
    <mergeCell ref="BB531:BG531"/>
    <mergeCell ref="AE533:AW533"/>
    <mergeCell ref="BH533:BM533"/>
    <mergeCell ref="BN533:BS533"/>
    <mergeCell ref="AE534:AW534"/>
    <mergeCell ref="BH534:BM534"/>
    <mergeCell ref="BN534:BS534"/>
    <mergeCell ref="AE535:AW535"/>
    <mergeCell ref="BH535:BM535"/>
    <mergeCell ref="BN535:BS535"/>
    <mergeCell ref="BH536:BM536"/>
    <mergeCell ref="BN536:BS536"/>
    <mergeCell ref="AE536:AW536"/>
    <mergeCell ref="AE537:AW537"/>
    <mergeCell ref="BH537:BM537"/>
    <mergeCell ref="BN537:BS537"/>
    <mergeCell ref="AE538:AW538"/>
    <mergeCell ref="BH538:BM538"/>
    <mergeCell ref="BN538:BS538"/>
    <mergeCell ref="AX537:BA537"/>
    <mergeCell ref="BB537:BG537"/>
    <mergeCell ref="AE539:AW539"/>
    <mergeCell ref="BH539:BM539"/>
    <mergeCell ref="BN539:BS539"/>
    <mergeCell ref="AE540:AW540"/>
    <mergeCell ref="BH540:BM540"/>
    <mergeCell ref="BN540:BS540"/>
    <mergeCell ref="AX539:BA539"/>
    <mergeCell ref="BB539:BG539"/>
    <mergeCell ref="AX540:BA540"/>
    <mergeCell ref="BB540:BG540"/>
    <mergeCell ref="AE543:AW543"/>
    <mergeCell ref="BH543:BM543"/>
    <mergeCell ref="BN543:BS543"/>
    <mergeCell ref="AE541:AW541"/>
    <mergeCell ref="BH541:BM541"/>
    <mergeCell ref="BN541:BS541"/>
    <mergeCell ref="AE542:AW542"/>
    <mergeCell ref="BH542:BM542"/>
    <mergeCell ref="BN542:BS542"/>
    <mergeCell ref="AX541:BA541"/>
    <mergeCell ref="A545:CE545"/>
    <mergeCell ref="A546:CE546"/>
    <mergeCell ref="A547:D550"/>
    <mergeCell ref="E547:O549"/>
    <mergeCell ref="P547:Y549"/>
    <mergeCell ref="Z547:BZ547"/>
    <mergeCell ref="CA547:CE550"/>
    <mergeCell ref="AM548:AV548"/>
    <mergeCell ref="AW548:BB550"/>
    <mergeCell ref="BC548:BH550"/>
    <mergeCell ref="BI548:BZ550"/>
    <mergeCell ref="AM549:AR550"/>
    <mergeCell ref="AS549:AV550"/>
    <mergeCell ref="BC551:BH551"/>
    <mergeCell ref="BI551:BZ551"/>
    <mergeCell ref="CA551:CE551"/>
    <mergeCell ref="AM551:AR551"/>
    <mergeCell ref="AS551:AV551"/>
    <mergeCell ref="AW551:BB551"/>
    <mergeCell ref="E550:O550"/>
    <mergeCell ref="P550:Y550"/>
    <mergeCell ref="A551:D551"/>
    <mergeCell ref="E551:O551"/>
    <mergeCell ref="P551:Y551"/>
    <mergeCell ref="Z551:AL551"/>
    <mergeCell ref="Z548:AL550"/>
    <mergeCell ref="BC552:BH552"/>
    <mergeCell ref="BI552:BZ552"/>
    <mergeCell ref="CA552:CE552"/>
    <mergeCell ref="Z553:AL553"/>
    <mergeCell ref="E552:O552"/>
    <mergeCell ref="P552:Y552"/>
    <mergeCell ref="Z552:AL552"/>
    <mergeCell ref="AM552:AR552"/>
    <mergeCell ref="AS552:AV552"/>
    <mergeCell ref="AW552:BB552"/>
    <mergeCell ref="BC554:BH554"/>
    <mergeCell ref="BI554:BZ554"/>
    <mergeCell ref="Z555:AL555"/>
    <mergeCell ref="AM555:AR555"/>
    <mergeCell ref="AM553:AR553"/>
    <mergeCell ref="AW553:BB553"/>
    <mergeCell ref="BC553:BH553"/>
    <mergeCell ref="BI553:BZ553"/>
    <mergeCell ref="Z554:AL554"/>
    <mergeCell ref="BC555:BH555"/>
    <mergeCell ref="Z556:AL556"/>
    <mergeCell ref="AM554:AR554"/>
    <mergeCell ref="AW554:BB554"/>
    <mergeCell ref="P553:Y561"/>
    <mergeCell ref="E553:O561"/>
    <mergeCell ref="A553:D561"/>
    <mergeCell ref="AW555:BB555"/>
    <mergeCell ref="P562:Y589"/>
    <mergeCell ref="AM556:AR556"/>
    <mergeCell ref="AW556:BB556"/>
    <mergeCell ref="BC556:BH556"/>
    <mergeCell ref="BI556:BZ556"/>
    <mergeCell ref="Z557:AL557"/>
    <mergeCell ref="Z559:AL559"/>
    <mergeCell ref="AM559:AR559"/>
    <mergeCell ref="AW559:BB559"/>
    <mergeCell ref="BC559:BH559"/>
    <mergeCell ref="BI555:BZ555"/>
    <mergeCell ref="AM557:AR557"/>
    <mergeCell ref="AW557:BB557"/>
    <mergeCell ref="BC557:BH557"/>
    <mergeCell ref="BI557:BZ557"/>
    <mergeCell ref="Z558:AL558"/>
    <mergeCell ref="AM558:AR558"/>
    <mergeCell ref="AW558:BB558"/>
    <mergeCell ref="BC558:BH558"/>
    <mergeCell ref="BI558:BZ558"/>
    <mergeCell ref="BI559:BZ559"/>
    <mergeCell ref="Z560:AL561"/>
    <mergeCell ref="Z562:AL562"/>
    <mergeCell ref="AM562:AR562"/>
    <mergeCell ref="AW562:BB562"/>
    <mergeCell ref="BC562:BH562"/>
    <mergeCell ref="BI562:BZ562"/>
    <mergeCell ref="Z563:AL563"/>
    <mergeCell ref="AM563:AR563"/>
    <mergeCell ref="AW563:BB563"/>
    <mergeCell ref="BC563:BH563"/>
    <mergeCell ref="BI563:BZ563"/>
    <mergeCell ref="Z564:AL564"/>
    <mergeCell ref="AM564:AR564"/>
    <mergeCell ref="AW564:BB564"/>
    <mergeCell ref="BC564:BH564"/>
    <mergeCell ref="BI564:BZ564"/>
    <mergeCell ref="BI565:BZ565"/>
    <mergeCell ref="Z566:AL566"/>
    <mergeCell ref="AM566:AR566"/>
    <mergeCell ref="AW566:BB566"/>
    <mergeCell ref="BC566:BH566"/>
    <mergeCell ref="BI566:BZ566"/>
    <mergeCell ref="Z565:AL565"/>
    <mergeCell ref="AM565:AR565"/>
    <mergeCell ref="AW565:BB565"/>
    <mergeCell ref="BC565:BH565"/>
    <mergeCell ref="BC568:BH569"/>
    <mergeCell ref="BI568:BZ569"/>
    <mergeCell ref="Z567:AL567"/>
    <mergeCell ref="AM567:AR567"/>
    <mergeCell ref="AW567:BB567"/>
    <mergeCell ref="BC567:BH567"/>
    <mergeCell ref="BI567:BZ567"/>
    <mergeCell ref="CA568:CE569"/>
    <mergeCell ref="Z570:AL570"/>
    <mergeCell ref="AM570:AR570"/>
    <mergeCell ref="AW570:BB570"/>
    <mergeCell ref="BC570:BH570"/>
    <mergeCell ref="BI570:BZ570"/>
    <mergeCell ref="Z568:AL569"/>
    <mergeCell ref="AM568:AR569"/>
    <mergeCell ref="AS568:AV569"/>
    <mergeCell ref="AW568:BB569"/>
    <mergeCell ref="AM572:AR572"/>
    <mergeCell ref="AW572:BB572"/>
    <mergeCell ref="BC572:BH572"/>
    <mergeCell ref="BI572:BZ572"/>
    <mergeCell ref="Z571:AL571"/>
    <mergeCell ref="AM571:AR571"/>
    <mergeCell ref="AW571:BB571"/>
    <mergeCell ref="BC571:BH571"/>
    <mergeCell ref="BI571:BZ571"/>
    <mergeCell ref="AW574:BB574"/>
    <mergeCell ref="BC574:BH574"/>
    <mergeCell ref="BI574:BZ574"/>
    <mergeCell ref="Z573:AL573"/>
    <mergeCell ref="AM573:AR573"/>
    <mergeCell ref="AW573:BB573"/>
    <mergeCell ref="BC573:BH573"/>
    <mergeCell ref="BI573:BZ573"/>
    <mergeCell ref="Z578:AL578"/>
    <mergeCell ref="Z574:AL574"/>
    <mergeCell ref="AM574:AR574"/>
    <mergeCell ref="E562:O589"/>
    <mergeCell ref="A562:D589"/>
    <mergeCell ref="Z575:AL576"/>
    <mergeCell ref="AM575:AR576"/>
    <mergeCell ref="Z586:AL586"/>
    <mergeCell ref="Z588:AL588"/>
    <mergeCell ref="Z572:AL572"/>
    <mergeCell ref="BI577:BZ577"/>
    <mergeCell ref="AS575:AV576"/>
    <mergeCell ref="AW575:BB576"/>
    <mergeCell ref="BC575:BH576"/>
    <mergeCell ref="BI575:BZ576"/>
    <mergeCell ref="AM578:AR578"/>
    <mergeCell ref="AW578:BB578"/>
    <mergeCell ref="BC578:BH578"/>
    <mergeCell ref="BI578:BZ578"/>
    <mergeCell ref="BI580:BZ580"/>
    <mergeCell ref="Z579:AL579"/>
    <mergeCell ref="AM579:AR579"/>
    <mergeCell ref="AW579:BB579"/>
    <mergeCell ref="BC579:BH579"/>
    <mergeCell ref="CA575:CE576"/>
    <mergeCell ref="Z577:AL577"/>
    <mergeCell ref="AM577:AR577"/>
    <mergeCell ref="AW577:BB577"/>
    <mergeCell ref="BC577:BH577"/>
    <mergeCell ref="Z581:AL581"/>
    <mergeCell ref="AM581:AR581"/>
    <mergeCell ref="AW581:BB581"/>
    <mergeCell ref="BC581:BH581"/>
    <mergeCell ref="BI581:BZ581"/>
    <mergeCell ref="BI579:BZ579"/>
    <mergeCell ref="Z580:AL580"/>
    <mergeCell ref="AM580:AR580"/>
    <mergeCell ref="AW580:BB580"/>
    <mergeCell ref="BC580:BH580"/>
    <mergeCell ref="BB541:BG541"/>
    <mergeCell ref="AX542:BA542"/>
    <mergeCell ref="BB542:BG542"/>
    <mergeCell ref="CA582:CE582"/>
    <mergeCell ref="Z582:AL582"/>
    <mergeCell ref="AM582:AR582"/>
    <mergeCell ref="AS582:AV582"/>
    <mergeCell ref="AW582:BB582"/>
    <mergeCell ref="BC582:BH582"/>
    <mergeCell ref="BI582:BZ582"/>
    <mergeCell ref="BH529:BM529"/>
    <mergeCell ref="BN529:BS529"/>
    <mergeCell ref="BB530:BG530"/>
    <mergeCell ref="BT530:CE530"/>
    <mergeCell ref="BH500:BM500"/>
    <mergeCell ref="BN500:BS500"/>
    <mergeCell ref="BB517:BG517"/>
    <mergeCell ref="BT517:CE517"/>
    <mergeCell ref="BH521:BM521"/>
    <mergeCell ref="BN521:BS521"/>
    <mergeCell ref="AX517:BA517"/>
    <mergeCell ref="AX530:BA530"/>
    <mergeCell ref="AX532:BA532"/>
    <mergeCell ref="AX269:BA269"/>
    <mergeCell ref="BB269:BG269"/>
    <mergeCell ref="BB516:BG516"/>
    <mergeCell ref="BB513:BG513"/>
    <mergeCell ref="BB511:BG511"/>
    <mergeCell ref="BC475:BU477"/>
    <mergeCell ref="AW424:BB424"/>
    <mergeCell ref="BT257:CE257"/>
    <mergeCell ref="BH261:BM261"/>
    <mergeCell ref="BN261:BS261"/>
    <mergeCell ref="BH262:BM262"/>
    <mergeCell ref="BN262:BS262"/>
    <mergeCell ref="BT516:CE516"/>
    <mergeCell ref="BH269:BM269"/>
    <mergeCell ref="BN269:BS269"/>
    <mergeCell ref="BT269:CE269"/>
    <mergeCell ref="BH515:BM515"/>
    <mergeCell ref="BN267:BS267"/>
    <mergeCell ref="BH202:BM202"/>
    <mergeCell ref="BN202:BS202"/>
    <mergeCell ref="BN225:BS225"/>
    <mergeCell ref="BB270:BG270"/>
    <mergeCell ref="BN270:BS270"/>
    <mergeCell ref="BN213:BS213"/>
    <mergeCell ref="BN260:BS260"/>
    <mergeCell ref="BN263:BS263"/>
    <mergeCell ref="BN257:BS257"/>
    <mergeCell ref="AX257:BA257"/>
    <mergeCell ref="BB257:BG257"/>
    <mergeCell ref="BN215:BS215"/>
    <mergeCell ref="BH215:BM215"/>
    <mergeCell ref="BN211:BS211"/>
    <mergeCell ref="BH225:BM225"/>
    <mergeCell ref="BN247:BS247"/>
    <mergeCell ref="BN248:BS248"/>
    <mergeCell ref="BN249:BS249"/>
    <mergeCell ref="BN243:BS243"/>
    <mergeCell ref="BI424:BZ424"/>
    <mergeCell ref="AE183:AW183"/>
    <mergeCell ref="BH183:BM183"/>
    <mergeCell ref="BN183:BS183"/>
    <mergeCell ref="AE184:AW184"/>
    <mergeCell ref="BH184:BM184"/>
    <mergeCell ref="BN184:BS184"/>
    <mergeCell ref="AE202:AW202"/>
    <mergeCell ref="AW399:BB399"/>
    <mergeCell ref="BN208:BS208"/>
    <mergeCell ref="BI399:BZ399"/>
    <mergeCell ref="BI418:BZ418"/>
    <mergeCell ref="AW401:BB401"/>
    <mergeCell ref="AW402:BB402"/>
    <mergeCell ref="BC418:BH418"/>
    <mergeCell ref="AW409:BB409"/>
    <mergeCell ref="BC402:BH402"/>
    <mergeCell ref="BC404:BH404"/>
    <mergeCell ref="AW407:BB407"/>
    <mergeCell ref="BC401:BH401"/>
    <mergeCell ref="Z583:AL583"/>
    <mergeCell ref="AW583:BB583"/>
    <mergeCell ref="BC583:BH583"/>
    <mergeCell ref="Z400:AL400"/>
    <mergeCell ref="AW400:BB400"/>
    <mergeCell ref="BC400:BH400"/>
    <mergeCell ref="Z418:AL418"/>
    <mergeCell ref="AW418:BB418"/>
    <mergeCell ref="Z471:AL471"/>
    <mergeCell ref="BC424:BH424"/>
    <mergeCell ref="BC584:BH584"/>
    <mergeCell ref="BI584:BZ584"/>
    <mergeCell ref="Z585:AL585"/>
    <mergeCell ref="AW585:BB585"/>
    <mergeCell ref="BC585:BH585"/>
    <mergeCell ref="BI585:BZ585"/>
    <mergeCell ref="Z584:AL584"/>
    <mergeCell ref="AW584:BB584"/>
    <mergeCell ref="AW586:BB586"/>
    <mergeCell ref="BC586:BH586"/>
    <mergeCell ref="BI586:BZ586"/>
    <mergeCell ref="Z587:AL587"/>
    <mergeCell ref="AW587:BB587"/>
    <mergeCell ref="BC587:BH587"/>
    <mergeCell ref="BI587:BZ587"/>
    <mergeCell ref="AW588:BB588"/>
    <mergeCell ref="BC588:BH588"/>
    <mergeCell ref="BI588:BZ588"/>
    <mergeCell ref="Z589:AL589"/>
    <mergeCell ref="AW589:BB589"/>
    <mergeCell ref="BC589:BH589"/>
    <mergeCell ref="BI589:BZ589"/>
    <mergeCell ref="AE255:AW255"/>
    <mergeCell ref="BH255:BM255"/>
    <mergeCell ref="BN255:BS255"/>
    <mergeCell ref="AE354:AW354"/>
    <mergeCell ref="BH354:BM354"/>
    <mergeCell ref="BN354:BS354"/>
    <mergeCell ref="AX268:BA268"/>
    <mergeCell ref="BB268:BG268"/>
    <mergeCell ref="BN264:BS264"/>
    <mergeCell ref="BN266:BS266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5" r:id="rId1"/>
  <rowBreaks count="12" manualBreakCount="12">
    <brk id="117" max="82" man="1"/>
    <brk id="147" max="82" man="1"/>
    <brk id="184" max="82" man="1"/>
    <brk id="218" max="82" man="1"/>
    <brk id="290" max="82" man="1"/>
    <brk id="326" max="82" man="1"/>
    <brk id="364" max="82" man="1"/>
    <brk id="389" max="82" man="1"/>
    <brk id="412" max="82" man="1"/>
    <brk id="439" max="82" man="1"/>
    <brk id="468" max="82" man="1"/>
    <brk id="571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plan_08</cp:lastModifiedBy>
  <cp:lastPrinted>2022-01-25T07:47:03Z</cp:lastPrinted>
  <dcterms:created xsi:type="dcterms:W3CDTF">2015-07-14T13:41:46Z</dcterms:created>
  <dcterms:modified xsi:type="dcterms:W3CDTF">2022-01-25T07:47:10Z</dcterms:modified>
  <cp:category/>
  <cp:version/>
  <cp:contentType/>
  <cp:contentStatus/>
</cp:coreProperties>
</file>